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60" windowWidth="20730" windowHeight="11760" tabRatio="922" firstSheet="53" activeTab="53"/>
  </bookViews>
  <sheets>
    <sheet name="11 &amp; Under Mixed Hdcp Qualifier" sheetId="172" r:id="rId1"/>
    <sheet name="11 &amp; Under Mixed Hdcp Finals" sheetId="171" r:id="rId2"/>
    <sheet name="12-15 Female Hdcp Qualifier" sheetId="170" r:id="rId3"/>
    <sheet name="12-15 Female Hdcp Finals" sheetId="169" r:id="rId4"/>
    <sheet name="12-15 Female Scratch Qualifier" sheetId="167" r:id="rId5"/>
    <sheet name="12-15 Female Scratch Finals" sheetId="166" r:id="rId6"/>
    <sheet name="12-15 Male Hdcp Qualifier" sheetId="165" r:id="rId7"/>
    <sheet name="12-15 Male Hdcp Finals" sheetId="164" r:id="rId8"/>
    <sheet name="12-15 Male Scratch Qualifer" sheetId="163" r:id="rId9"/>
    <sheet name="12-15 Male Scratch Finals" sheetId="162" r:id="rId10"/>
    <sheet name="16-20 Female Scratch Qualifier" sheetId="161" r:id="rId11"/>
    <sheet name="16-20 Female Scratch Finals" sheetId="160" r:id="rId12"/>
    <sheet name="16-20 Female Hdcp Qualifier" sheetId="159" r:id="rId13"/>
    <sheet name="16-20 Female Hdcp Finals" sheetId="158" r:id="rId14"/>
    <sheet name="16-20 Male Scratch Qualifier" sheetId="157" r:id="rId15"/>
    <sheet name="16-20 Male Scratch Finals" sheetId="156" r:id="rId16"/>
    <sheet name="16-20 Male Hdcp Qualifier" sheetId="150" r:id="rId17"/>
    <sheet name="16-20 Male Hdcp Finals" sheetId="149" r:id="rId18"/>
    <sheet name="21-34 Female Scratch Qualifier" sheetId="146" r:id="rId19"/>
    <sheet name="21-34 Female Scratch Finals" sheetId="145" r:id="rId20"/>
    <sheet name="21-34 Female Hdcp Qualifier" sheetId="148" r:id="rId21"/>
    <sheet name="21-34 Female Hdcp Finals" sheetId="147" r:id="rId22"/>
    <sheet name="21-34 Male Hdcp Qualifier" sheetId="144" r:id="rId23"/>
    <sheet name="21-34 Male Hdcp Finals" sheetId="143" r:id="rId24"/>
    <sheet name="21-34 Male Scratch Qualifier" sheetId="142" r:id="rId25"/>
    <sheet name="21-34 Male Scratch Finals" sheetId="141" r:id="rId26"/>
    <sheet name="35-54 Female Hdcp Qualifier" sheetId="140" r:id="rId27"/>
    <sheet name="35-54 Female Hdcp Finals" sheetId="139" r:id="rId28"/>
    <sheet name="35-54 Female Scratch Qualifier" sheetId="136" r:id="rId29"/>
    <sheet name="35-54 Female Scratch Finals" sheetId="135" r:id="rId30"/>
    <sheet name="35-54 Male Hdcp Qualifier" sheetId="134" r:id="rId31"/>
    <sheet name="35-54 Male Hdcp Finals" sheetId="133" r:id="rId32"/>
    <sheet name="35-54 Male Scratch Qualifier" sheetId="132" r:id="rId33"/>
    <sheet name="35-54 Male Scratch Finals" sheetId="131" r:id="rId34"/>
    <sheet name="55-64 Female Hdcp Qualifier" sheetId="127" r:id="rId35"/>
    <sheet name="55-64 Female Hdcp Finals" sheetId="130" r:id="rId36"/>
    <sheet name="55-64 Female Scratch Qualifier" sheetId="129" r:id="rId37"/>
    <sheet name="55-64 Female Scratch Finals" sheetId="126" r:id="rId38"/>
    <sheet name="55-64 Male Hdcp Qualifier" sheetId="125" r:id="rId39"/>
    <sheet name="55-64 Male Hdcp Finals" sheetId="123" r:id="rId40"/>
    <sheet name="55-64 Male Scratch Qualifier" sheetId="128" r:id="rId41"/>
    <sheet name="55-64 Male Scratch Finals" sheetId="121" r:id="rId42"/>
    <sheet name="65over Female Hdcp Qualifier" sheetId="120" r:id="rId43"/>
    <sheet name="65over Female Hdcp Finals" sheetId="119" r:id="rId44"/>
    <sheet name="65over Female Scratch Qualifier" sheetId="118" r:id="rId45"/>
    <sheet name="65over Female Scratch Finals" sheetId="117" r:id="rId46"/>
    <sheet name="65over Male Hdcp Qualifier" sheetId="116" r:id="rId47"/>
    <sheet name="65over Male Hdcp Finals" sheetId="115" r:id="rId48"/>
    <sheet name="65over Male Scratch Qualifier" sheetId="114" r:id="rId49"/>
    <sheet name="65over Male Scratch Finals" sheetId="113" r:id="rId50"/>
    <sheet name="Master Sheet Youth" sheetId="155" r:id="rId51"/>
    <sheet name="Lane Assign Youth - 1st Shift" sheetId="80" r:id="rId52"/>
    <sheet name="Lane Assign Youth - Finals" sheetId="89" r:id="rId53"/>
    <sheet name="Master Sheet Adult" sheetId="154" r:id="rId54"/>
    <sheet name="Lane Assign Adult - 1st Shift" sheetId="90" r:id="rId55"/>
    <sheet name="Lane Assign Adult - Finals" sheetId="108" r:id="rId56"/>
    <sheet name="Doubles Div. A 420 &amp; Up" sheetId="106" r:id="rId57"/>
    <sheet name="Doubles Div. B 361-419" sheetId="105" r:id="rId58"/>
    <sheet name="Doubles Div. C 301-360" sheetId="104" r:id="rId59"/>
    <sheet name="Doubles Div. D 0-300" sheetId="100" r:id="rId60"/>
    <sheet name="Sheet1" sheetId="173" r:id="rId61"/>
  </sheets>
  <definedNames>
    <definedName name="_xlnm._FilterDatabase" localSheetId="1" hidden="1">'11 &amp; Under Mixed Hdcp Finals'!$B$1:$O$5</definedName>
    <definedName name="_xlnm._FilterDatabase" localSheetId="0" hidden="1">'11 &amp; Under Mixed Hdcp Qualifier'!$B$1:$R$5</definedName>
    <definedName name="_xlnm._FilterDatabase" localSheetId="7" hidden="1">'12-15 Male Hdcp Finals'!$B$1:$O$7</definedName>
    <definedName name="_xlnm._FilterDatabase" localSheetId="6" hidden="1">'12-15 Male Hdcp Qualifier'!$B$1:$R$7</definedName>
    <definedName name="_xlnm._FilterDatabase" localSheetId="16" hidden="1">'16-20 Male Hdcp Qualifier'!$B$1:$R$5</definedName>
    <definedName name="_xlnm._FilterDatabase" localSheetId="25" hidden="1">'21-34 Male Scratch Finals'!$B$1:$J$5</definedName>
    <definedName name="_xlnm._FilterDatabase" localSheetId="24" hidden="1">'21-34 Male Scratch Qualifier'!$B$1:$M$5</definedName>
    <definedName name="_xlnm._FilterDatabase" localSheetId="26" hidden="1">'35-54 Female Hdcp Qualifier'!$B$1:$R$6</definedName>
    <definedName name="_xlnm._FilterDatabase" localSheetId="29" hidden="1">'35-54 Female Scratch Finals'!$B$1:$J$5</definedName>
    <definedName name="_xlnm._FilterDatabase" localSheetId="28" hidden="1">'35-54 Female Scratch Qualifier'!$B$1:$M$5</definedName>
    <definedName name="_xlnm._FilterDatabase" localSheetId="31" hidden="1">'35-54 Male Hdcp Finals'!$B$1:$O$4</definedName>
    <definedName name="_xlnm._FilterDatabase" localSheetId="30" hidden="1">'35-54 Male Hdcp Qualifier'!$B$1:$R$4</definedName>
    <definedName name="_xlnm._FilterDatabase" localSheetId="33" hidden="1">'35-54 Male Scratch Finals'!$B$1:$J$6</definedName>
    <definedName name="_xlnm._FilterDatabase" localSheetId="32" hidden="1">'35-54 Male Scratch Qualifier'!$B$1:$M$6</definedName>
    <definedName name="_xlnm._FilterDatabase" localSheetId="41" hidden="1">'55-64 Male Scratch Finals'!$B$1:$J$4</definedName>
    <definedName name="_xlnm._FilterDatabase" localSheetId="56" hidden="1">'Doubles Div. A 420 &amp; Up'!$C$1:$Y$4</definedName>
    <definedName name="_xlnm._FilterDatabase" localSheetId="57" hidden="1">'Doubles Div. B 361-419'!$B$1:$Y$6</definedName>
    <definedName name="_xlnm._FilterDatabase" localSheetId="58" hidden="1">'Doubles Div. C 301-360'!$B$1:$Y$12</definedName>
    <definedName name="_xlnm._FilterDatabase" localSheetId="59" hidden="1">'Doubles Div. D 0-300'!$B$1:$Y$5</definedName>
    <definedName name="_xlnm.Print_Area" localSheetId="11">'16-20 Female Scratch Finals'!$A$1:$J$29</definedName>
    <definedName name="_xlnm.Print_Area" localSheetId="57">'Doubles Div. B 361-419'!$A$1:$Y$39</definedName>
    <definedName name="_xlnm.Print_Area" localSheetId="59">'Doubles Div. D 0-300'!$A$1:$Y$39</definedName>
    <definedName name="_xlnm.Print_Area" localSheetId="52">'Lane Assign Youth - Finals'!$A$1:$I$120</definedName>
    <definedName name="_xlnm.Print_Area" localSheetId="50">'Master Sheet Youth'!$A$1:$L$70</definedName>
  </definedNames>
  <calcPr calcId="145621"/>
</workbook>
</file>

<file path=xl/calcChain.xml><?xml version="1.0" encoding="utf-8"?>
<calcChain xmlns="http://schemas.openxmlformats.org/spreadsheetml/2006/main">
  <c r="I3" i="135" l="1"/>
  <c r="I5" i="135"/>
  <c r="I4" i="135"/>
  <c r="J6" i="139"/>
  <c r="O6" i="139" s="1"/>
  <c r="O3" i="115"/>
  <c r="J3" i="115"/>
  <c r="N3" i="115"/>
  <c r="K3" i="115"/>
  <c r="L3" i="115"/>
  <c r="M3" i="115"/>
  <c r="C3" i="115"/>
  <c r="D3" i="115"/>
  <c r="E3" i="115"/>
  <c r="F3" i="115"/>
  <c r="B3" i="115"/>
  <c r="I3" i="121"/>
  <c r="I4" i="121"/>
  <c r="J3" i="133"/>
  <c r="O3" i="133" s="1"/>
  <c r="F3" i="133"/>
  <c r="I5" i="131"/>
  <c r="I4" i="131"/>
  <c r="I6" i="131"/>
  <c r="I3" i="131"/>
  <c r="C4" i="131"/>
  <c r="C6" i="131"/>
  <c r="B4" i="131"/>
  <c r="B6" i="131"/>
  <c r="C3" i="131"/>
  <c r="B3" i="131"/>
  <c r="J5" i="131"/>
  <c r="J4" i="131"/>
  <c r="J6" i="131"/>
  <c r="T6" i="104" l="1"/>
  <c r="X6" i="104"/>
  <c r="J6" i="104"/>
  <c r="Y6" i="104" s="1"/>
  <c r="T8" i="104"/>
  <c r="X8" i="104"/>
  <c r="J8" i="104"/>
  <c r="T7" i="104"/>
  <c r="X7" i="104"/>
  <c r="J7" i="104"/>
  <c r="T11" i="104"/>
  <c r="X11" i="104"/>
  <c r="J11" i="104"/>
  <c r="Y11" i="104" s="1"/>
  <c r="X3" i="104"/>
  <c r="T3" i="104"/>
  <c r="J3" i="104"/>
  <c r="X5" i="105"/>
  <c r="T5" i="105"/>
  <c r="Y5" i="105" s="1"/>
  <c r="J5" i="105"/>
  <c r="X4" i="105"/>
  <c r="T4" i="105"/>
  <c r="Y4" i="105" s="1"/>
  <c r="J4" i="105"/>
  <c r="Y5" i="106"/>
  <c r="T5" i="106"/>
  <c r="J5" i="106"/>
  <c r="L3" i="136"/>
  <c r="L4" i="136"/>
  <c r="L5" i="136"/>
  <c r="L3" i="114"/>
  <c r="Q3" i="116"/>
  <c r="N3" i="119"/>
  <c r="Y8" i="104" l="1"/>
  <c r="Y3" i="104"/>
  <c r="Y7" i="104"/>
  <c r="P3" i="140"/>
  <c r="P6" i="140"/>
  <c r="F4" i="164" l="1"/>
  <c r="F3" i="164"/>
  <c r="E4" i="164"/>
  <c r="D4" i="164"/>
  <c r="C4" i="164"/>
  <c r="B4" i="164"/>
  <c r="C3" i="164"/>
  <c r="D3" i="164"/>
  <c r="E3" i="164"/>
  <c r="B3" i="164"/>
  <c r="Y3" i="100" l="1"/>
  <c r="X3" i="100"/>
  <c r="T3" i="100"/>
  <c r="J3" i="100"/>
  <c r="T10" i="104"/>
  <c r="X10" i="104"/>
  <c r="J10" i="104"/>
  <c r="Y10" i="104" l="1"/>
  <c r="Y3" i="106"/>
  <c r="T3" i="106"/>
  <c r="J3" i="106"/>
  <c r="L4" i="142" l="1"/>
  <c r="E4" i="141" l="1"/>
  <c r="D4" i="141"/>
  <c r="C4" i="141"/>
  <c r="B4" i="141"/>
  <c r="M3" i="163" l="1"/>
  <c r="L3" i="163"/>
  <c r="I4" i="141"/>
  <c r="Q6" i="140" l="1"/>
  <c r="R6" i="140" s="1"/>
  <c r="T6" i="105" l="1"/>
  <c r="X6" i="105"/>
  <c r="J6" i="105"/>
  <c r="X5" i="100"/>
  <c r="T5" i="100"/>
  <c r="J5" i="100"/>
  <c r="T4" i="104"/>
  <c r="X4" i="104"/>
  <c r="J4" i="104"/>
  <c r="X3" i="105"/>
  <c r="T3" i="105"/>
  <c r="J3" i="105"/>
  <c r="Y5" i="100" l="1"/>
  <c r="Y4" i="104"/>
  <c r="Y6" i="105"/>
  <c r="Y3" i="105"/>
  <c r="L4" i="132"/>
  <c r="M4" i="132"/>
  <c r="F36" i="155" l="1"/>
  <c r="G36" i="155"/>
  <c r="H36" i="155"/>
  <c r="C29" i="155"/>
  <c r="C28" i="155"/>
  <c r="B29" i="155"/>
  <c r="B28" i="155"/>
  <c r="F29" i="155"/>
  <c r="F30" i="155"/>
  <c r="E29" i="155"/>
  <c r="D29" i="155"/>
  <c r="C30" i="155"/>
  <c r="E30" i="155"/>
  <c r="G30" i="155"/>
  <c r="H30" i="155"/>
  <c r="I30" i="155"/>
  <c r="B30" i="155"/>
  <c r="G29" i="155"/>
  <c r="H29" i="155"/>
  <c r="I29" i="155"/>
  <c r="D28" i="155"/>
  <c r="E28" i="155"/>
  <c r="F28" i="155"/>
  <c r="G28" i="155"/>
  <c r="H28" i="155"/>
  <c r="I28" i="155"/>
  <c r="D30" i="155" l="1"/>
  <c r="Q3" i="172"/>
  <c r="P3" i="172"/>
  <c r="R3" i="172" l="1"/>
  <c r="Q3" i="170"/>
  <c r="C71" i="154"/>
  <c r="D71" i="154"/>
  <c r="E71" i="154"/>
  <c r="F71" i="154"/>
  <c r="G71" i="154"/>
  <c r="H71" i="154"/>
  <c r="I71" i="154"/>
  <c r="J71" i="154"/>
  <c r="C70" i="154"/>
  <c r="D70" i="154"/>
  <c r="E70" i="154"/>
  <c r="G70" i="154"/>
  <c r="H70" i="154"/>
  <c r="I70" i="154"/>
  <c r="J70" i="154"/>
  <c r="B71" i="154"/>
  <c r="B70" i="154"/>
  <c r="C87" i="154"/>
  <c r="D87" i="154"/>
  <c r="E87" i="154"/>
  <c r="F87" i="154"/>
  <c r="G87" i="154"/>
  <c r="H87" i="154"/>
  <c r="I87" i="154"/>
  <c r="D86" i="154"/>
  <c r="E86" i="154"/>
  <c r="G86" i="154"/>
  <c r="H86" i="154"/>
  <c r="I86" i="154"/>
  <c r="J86" i="154"/>
  <c r="D85" i="154"/>
  <c r="E85" i="154"/>
  <c r="G85" i="154"/>
  <c r="H85" i="154"/>
  <c r="I85" i="154"/>
  <c r="B87" i="154"/>
  <c r="C79" i="154"/>
  <c r="D79" i="154"/>
  <c r="E79" i="154"/>
  <c r="F79" i="154"/>
  <c r="G79" i="154"/>
  <c r="H79" i="154"/>
  <c r="I79" i="154"/>
  <c r="J79" i="154"/>
  <c r="C78" i="154"/>
  <c r="D78" i="154"/>
  <c r="E78" i="154"/>
  <c r="F78" i="154"/>
  <c r="G78" i="154"/>
  <c r="H78" i="154"/>
  <c r="I78" i="154"/>
  <c r="J78" i="154"/>
  <c r="D77" i="154"/>
  <c r="E77" i="154"/>
  <c r="F77" i="154"/>
  <c r="G77" i="154"/>
  <c r="H77" i="154"/>
  <c r="B79" i="154"/>
  <c r="B78" i="154"/>
  <c r="K87" i="154"/>
  <c r="M85" i="154"/>
  <c r="N85" i="154"/>
  <c r="O85" i="154"/>
  <c r="K85" i="154"/>
  <c r="C95" i="154"/>
  <c r="D95" i="154"/>
  <c r="E95" i="154"/>
  <c r="F95" i="154"/>
  <c r="G95" i="154"/>
  <c r="H95" i="154"/>
  <c r="I95" i="154"/>
  <c r="J95" i="154"/>
  <c r="F94" i="154"/>
  <c r="G94" i="154"/>
  <c r="H94" i="154"/>
  <c r="F93" i="154"/>
  <c r="G93" i="154"/>
  <c r="H93" i="154"/>
  <c r="B95" i="154"/>
  <c r="L103" i="154"/>
  <c r="K103" i="154"/>
  <c r="L101" i="154"/>
  <c r="M101" i="154"/>
  <c r="N101" i="154"/>
  <c r="O101" i="154"/>
  <c r="K101" i="154"/>
  <c r="C103" i="154"/>
  <c r="D103" i="154"/>
  <c r="E103" i="154"/>
  <c r="F103" i="154"/>
  <c r="G103" i="154"/>
  <c r="H103" i="154"/>
  <c r="I103" i="154"/>
  <c r="J103" i="154"/>
  <c r="C102" i="154"/>
  <c r="D102" i="154"/>
  <c r="E102" i="154"/>
  <c r="F102" i="154"/>
  <c r="G102" i="154"/>
  <c r="H102" i="154"/>
  <c r="I102" i="154"/>
  <c r="J102" i="154"/>
  <c r="C3" i="119"/>
  <c r="C101" i="154" s="1"/>
  <c r="D3" i="119"/>
  <c r="E3" i="119"/>
  <c r="F3" i="119"/>
  <c r="D101" i="154"/>
  <c r="E101" i="154"/>
  <c r="F101" i="154"/>
  <c r="G101" i="154"/>
  <c r="H101" i="154"/>
  <c r="I101" i="154"/>
  <c r="J101" i="154"/>
  <c r="B103" i="154"/>
  <c r="B102" i="154"/>
  <c r="B101" i="154"/>
  <c r="G118" i="154"/>
  <c r="H118" i="154"/>
  <c r="I118" i="154"/>
  <c r="G117" i="154"/>
  <c r="H117" i="154"/>
  <c r="I117" i="154"/>
  <c r="K119" i="154"/>
  <c r="C119" i="154"/>
  <c r="D119" i="154"/>
  <c r="E119" i="154"/>
  <c r="F119" i="154"/>
  <c r="G119" i="154"/>
  <c r="H119" i="154"/>
  <c r="I119" i="154"/>
  <c r="J119" i="154"/>
  <c r="B119" i="154"/>
  <c r="C111" i="154"/>
  <c r="D111" i="154"/>
  <c r="E111" i="154"/>
  <c r="F111" i="154"/>
  <c r="G111" i="154"/>
  <c r="H111" i="154"/>
  <c r="I111" i="154"/>
  <c r="J111" i="154"/>
  <c r="C110" i="154"/>
  <c r="D110" i="154"/>
  <c r="E110" i="154"/>
  <c r="F110" i="154"/>
  <c r="G110" i="154"/>
  <c r="H110" i="154"/>
  <c r="I110" i="154"/>
  <c r="J110" i="154"/>
  <c r="C109" i="154"/>
  <c r="D109" i="154"/>
  <c r="E109" i="154"/>
  <c r="F109" i="154"/>
  <c r="G109" i="154"/>
  <c r="H109" i="154"/>
  <c r="I109" i="154"/>
  <c r="J109" i="154"/>
  <c r="B111" i="154"/>
  <c r="B110" i="154"/>
  <c r="B109" i="154"/>
  <c r="C127" i="154"/>
  <c r="D127" i="154"/>
  <c r="E127" i="154"/>
  <c r="F127" i="154"/>
  <c r="G127" i="154"/>
  <c r="H127" i="154"/>
  <c r="I127" i="154"/>
  <c r="J127" i="154"/>
  <c r="B127" i="154"/>
  <c r="C126" i="154"/>
  <c r="D126" i="154"/>
  <c r="E126" i="154"/>
  <c r="F126" i="154"/>
  <c r="G126" i="154"/>
  <c r="H126" i="154"/>
  <c r="I126" i="154"/>
  <c r="J126" i="154"/>
  <c r="B126" i="154"/>
  <c r="D125" i="154"/>
  <c r="E125" i="154"/>
  <c r="F125" i="154"/>
  <c r="G125" i="154"/>
  <c r="H125" i="154"/>
  <c r="L119" i="154"/>
  <c r="L71" i="154"/>
  <c r="K71" i="154"/>
  <c r="D69" i="154"/>
  <c r="E69" i="154"/>
  <c r="G69" i="154"/>
  <c r="H69" i="154"/>
  <c r="I69" i="154"/>
  <c r="Q4" i="120"/>
  <c r="Q5" i="120"/>
  <c r="Q6" i="120"/>
  <c r="Q7" i="120"/>
  <c r="Q3" i="120"/>
  <c r="Q3" i="140"/>
  <c r="Q4" i="140"/>
  <c r="Q4" i="144"/>
  <c r="Q5" i="144"/>
  <c r="Q6" i="144"/>
  <c r="Q7" i="144"/>
  <c r="Q3" i="144"/>
  <c r="Q4" i="148"/>
  <c r="Q5" i="148"/>
  <c r="Q6" i="148"/>
  <c r="Q7" i="148"/>
  <c r="Q3" i="148"/>
  <c r="Q3" i="150"/>
  <c r="Q4" i="150"/>
  <c r="Q3" i="159"/>
  <c r="Q4" i="165"/>
  <c r="Q3" i="165"/>
  <c r="X12" i="104" l="1"/>
  <c r="X9" i="104"/>
  <c r="X5" i="104"/>
  <c r="L3" i="132"/>
  <c r="L5" i="132"/>
  <c r="H12" i="155"/>
  <c r="C22" i="155" l="1"/>
  <c r="D22" i="155"/>
  <c r="E22" i="155"/>
  <c r="F22" i="155"/>
  <c r="G22" i="155"/>
  <c r="H22" i="155"/>
  <c r="I22" i="155"/>
  <c r="J22" i="155"/>
  <c r="C21" i="155"/>
  <c r="D21" i="155"/>
  <c r="E21" i="155"/>
  <c r="F21" i="155"/>
  <c r="G21" i="155"/>
  <c r="H21" i="155"/>
  <c r="I21" i="155"/>
  <c r="J21" i="155"/>
  <c r="C20" i="155"/>
  <c r="D20" i="155"/>
  <c r="E20" i="155"/>
  <c r="F20" i="155"/>
  <c r="G20" i="155"/>
  <c r="H20" i="155"/>
  <c r="I20" i="155"/>
  <c r="J20" i="155"/>
  <c r="B22" i="155"/>
  <c r="B21" i="155"/>
  <c r="B20" i="155"/>
  <c r="C38" i="155"/>
  <c r="D38" i="155"/>
  <c r="E38" i="155"/>
  <c r="F38" i="155"/>
  <c r="G38" i="155"/>
  <c r="H38" i="155"/>
  <c r="I38" i="155"/>
  <c r="J38" i="155"/>
  <c r="C37" i="155"/>
  <c r="D37" i="155"/>
  <c r="E37" i="155"/>
  <c r="F37" i="155"/>
  <c r="G37" i="155"/>
  <c r="H37" i="155"/>
  <c r="I37" i="155"/>
  <c r="J37" i="155"/>
  <c r="B38" i="155"/>
  <c r="B37" i="155"/>
  <c r="C46" i="155"/>
  <c r="D46" i="155"/>
  <c r="E46" i="155"/>
  <c r="F46" i="155"/>
  <c r="G46" i="155"/>
  <c r="H46" i="155"/>
  <c r="I46" i="155"/>
  <c r="J46" i="155"/>
  <c r="C45" i="155"/>
  <c r="D45" i="155"/>
  <c r="E45" i="155"/>
  <c r="F45" i="155"/>
  <c r="G45" i="155"/>
  <c r="H45" i="155"/>
  <c r="I45" i="155"/>
  <c r="J45" i="155"/>
  <c r="C44" i="155"/>
  <c r="D44" i="155"/>
  <c r="E44" i="155"/>
  <c r="F44" i="155"/>
  <c r="G44" i="155"/>
  <c r="H44" i="155"/>
  <c r="I44" i="155"/>
  <c r="J44" i="155"/>
  <c r="B46" i="155"/>
  <c r="B45" i="155"/>
  <c r="B44" i="155"/>
  <c r="L54" i="155"/>
  <c r="L53" i="155"/>
  <c r="K54" i="155"/>
  <c r="K53" i="155"/>
  <c r="C54" i="155"/>
  <c r="D54" i="155"/>
  <c r="E54" i="155"/>
  <c r="F54" i="155"/>
  <c r="G54" i="155"/>
  <c r="H54" i="155"/>
  <c r="I54" i="155"/>
  <c r="J54" i="155"/>
  <c r="C53" i="155"/>
  <c r="D53" i="155"/>
  <c r="E53" i="155"/>
  <c r="F53" i="155"/>
  <c r="G53" i="155"/>
  <c r="H53" i="155"/>
  <c r="I53" i="155"/>
  <c r="J53" i="155"/>
  <c r="G52" i="155"/>
  <c r="H52" i="155"/>
  <c r="I52" i="155"/>
  <c r="B54" i="155"/>
  <c r="B53" i="155"/>
  <c r="L14" i="155"/>
  <c r="L13" i="155"/>
  <c r="K13" i="155"/>
  <c r="K14" i="155"/>
  <c r="C14" i="155"/>
  <c r="D14" i="155"/>
  <c r="E14" i="155"/>
  <c r="F14" i="155"/>
  <c r="G14" i="155"/>
  <c r="H14" i="155"/>
  <c r="I14" i="155"/>
  <c r="J14" i="155"/>
  <c r="C13" i="155"/>
  <c r="D13" i="155"/>
  <c r="E13" i="155"/>
  <c r="F13" i="155"/>
  <c r="G13" i="155"/>
  <c r="H13" i="155"/>
  <c r="I13" i="155"/>
  <c r="J13" i="155"/>
  <c r="B13" i="155"/>
  <c r="B14" i="155"/>
  <c r="D12" i="155"/>
  <c r="E12" i="155"/>
  <c r="G12" i="155"/>
  <c r="I12" i="155"/>
  <c r="G6" i="155"/>
  <c r="H6" i="155"/>
  <c r="I6" i="155"/>
  <c r="G4" i="155"/>
  <c r="H4" i="155"/>
  <c r="I4" i="155"/>
  <c r="G5" i="155"/>
  <c r="H5" i="155"/>
  <c r="I5" i="155"/>
  <c r="G29" i="171"/>
  <c r="H29" i="171"/>
  <c r="I29" i="171"/>
  <c r="K29" i="171"/>
  <c r="L29" i="171"/>
  <c r="M29" i="171"/>
  <c r="G28" i="171"/>
  <c r="H28" i="171"/>
  <c r="I28" i="171"/>
  <c r="K28" i="171"/>
  <c r="L28" i="171"/>
  <c r="M28" i="171"/>
  <c r="G27" i="171"/>
  <c r="H27" i="171"/>
  <c r="I27" i="171"/>
  <c r="K27" i="171"/>
  <c r="L27" i="171"/>
  <c r="M27" i="171"/>
  <c r="C28" i="171"/>
  <c r="D5" i="155"/>
  <c r="E28" i="171"/>
  <c r="F5" i="155"/>
  <c r="C3" i="171"/>
  <c r="C4" i="155" s="1"/>
  <c r="D3" i="171"/>
  <c r="D4" i="155" s="1"/>
  <c r="E3" i="171"/>
  <c r="E29" i="171" s="1"/>
  <c r="F3" i="171"/>
  <c r="F27" i="171" s="1"/>
  <c r="B3" i="171"/>
  <c r="J3" i="171"/>
  <c r="J27" i="171" s="1"/>
  <c r="C29" i="169"/>
  <c r="D29" i="169"/>
  <c r="E29" i="169"/>
  <c r="F29" i="169"/>
  <c r="G29" i="169"/>
  <c r="H29" i="169"/>
  <c r="I29" i="169"/>
  <c r="J29" i="169"/>
  <c r="K29" i="169"/>
  <c r="L29" i="169"/>
  <c r="M29" i="169"/>
  <c r="N29" i="169"/>
  <c r="O29" i="169"/>
  <c r="C28" i="169"/>
  <c r="D28" i="169"/>
  <c r="E28" i="169"/>
  <c r="F28" i="169"/>
  <c r="G28" i="169"/>
  <c r="H28" i="169"/>
  <c r="I28" i="169"/>
  <c r="J28" i="169"/>
  <c r="K28" i="169"/>
  <c r="L28" i="169"/>
  <c r="M28" i="169"/>
  <c r="N28" i="169"/>
  <c r="O28" i="169"/>
  <c r="D27" i="169"/>
  <c r="E27" i="169"/>
  <c r="G27" i="169"/>
  <c r="H27" i="169"/>
  <c r="I27" i="169"/>
  <c r="K27" i="169"/>
  <c r="L27" i="169"/>
  <c r="M27" i="169"/>
  <c r="B29" i="169"/>
  <c r="B28" i="169"/>
  <c r="B27" i="169"/>
  <c r="C3" i="169"/>
  <c r="C27" i="169" s="1"/>
  <c r="D3" i="169"/>
  <c r="E3" i="169"/>
  <c r="F3" i="169"/>
  <c r="F12" i="155" s="1"/>
  <c r="B3" i="169"/>
  <c r="B12" i="155" s="1"/>
  <c r="P3" i="170"/>
  <c r="R3" i="170" s="1"/>
  <c r="N3" i="169"/>
  <c r="K12" i="155" s="1"/>
  <c r="J3" i="169"/>
  <c r="J27" i="169" s="1"/>
  <c r="C27" i="166"/>
  <c r="D27" i="166"/>
  <c r="E27" i="166"/>
  <c r="F27" i="166"/>
  <c r="G27" i="166"/>
  <c r="H27" i="166"/>
  <c r="I27" i="166"/>
  <c r="J27" i="166"/>
  <c r="C28" i="166"/>
  <c r="D28" i="166"/>
  <c r="E28" i="166"/>
  <c r="F28" i="166"/>
  <c r="G28" i="166"/>
  <c r="H28" i="166"/>
  <c r="I28" i="166"/>
  <c r="J28" i="166"/>
  <c r="C29" i="166"/>
  <c r="D29" i="166"/>
  <c r="E29" i="166"/>
  <c r="F29" i="166"/>
  <c r="G29" i="166"/>
  <c r="H29" i="166"/>
  <c r="I29" i="166"/>
  <c r="J29" i="166"/>
  <c r="B29" i="166"/>
  <c r="B28" i="166"/>
  <c r="B27" i="166"/>
  <c r="C7" i="166"/>
  <c r="D7" i="166"/>
  <c r="E7" i="166"/>
  <c r="C6" i="166"/>
  <c r="D6" i="166"/>
  <c r="E6" i="166"/>
  <c r="C5" i="166"/>
  <c r="D5" i="166"/>
  <c r="E5" i="166"/>
  <c r="C4" i="166"/>
  <c r="D4" i="166"/>
  <c r="E4" i="166"/>
  <c r="C3" i="166"/>
  <c r="D3" i="166"/>
  <c r="E3" i="166"/>
  <c r="B4" i="166"/>
  <c r="B3" i="166"/>
  <c r="J7" i="166"/>
  <c r="I7" i="166"/>
  <c r="B7" i="166"/>
  <c r="J6" i="166"/>
  <c r="I6" i="166"/>
  <c r="B6" i="166"/>
  <c r="J5" i="166"/>
  <c r="I5" i="166"/>
  <c r="B5" i="166"/>
  <c r="J4" i="166"/>
  <c r="I4" i="166"/>
  <c r="J3" i="166"/>
  <c r="I3" i="166"/>
  <c r="B3" i="162"/>
  <c r="C3" i="162"/>
  <c r="C36" i="155" s="1"/>
  <c r="D3" i="162"/>
  <c r="D36" i="155" s="1"/>
  <c r="E3" i="162"/>
  <c r="E36" i="155" s="1"/>
  <c r="I3" i="162"/>
  <c r="I36" i="155" s="1"/>
  <c r="J3" i="162"/>
  <c r="J36" i="155" s="1"/>
  <c r="D27" i="162"/>
  <c r="E27" i="162"/>
  <c r="F27" i="162"/>
  <c r="G27" i="162"/>
  <c r="H27" i="162"/>
  <c r="I27" i="162"/>
  <c r="B28" i="162"/>
  <c r="D28" i="162"/>
  <c r="F28" i="162"/>
  <c r="G28" i="162"/>
  <c r="H28" i="162"/>
  <c r="I28" i="162"/>
  <c r="J28" i="162"/>
  <c r="B29" i="162"/>
  <c r="C29" i="162"/>
  <c r="D29" i="162"/>
  <c r="E29" i="162"/>
  <c r="F29" i="162"/>
  <c r="G29" i="162"/>
  <c r="H29" i="162"/>
  <c r="I29" i="162"/>
  <c r="M7" i="167"/>
  <c r="L7" i="167"/>
  <c r="M6" i="167"/>
  <c r="L6" i="167"/>
  <c r="M5" i="167"/>
  <c r="L5" i="167"/>
  <c r="M4" i="167"/>
  <c r="L4" i="167"/>
  <c r="M3" i="167"/>
  <c r="L3" i="167"/>
  <c r="C29" i="164"/>
  <c r="F29" i="164"/>
  <c r="G29" i="164"/>
  <c r="H29" i="164"/>
  <c r="I29" i="164"/>
  <c r="K29" i="164"/>
  <c r="L29" i="164"/>
  <c r="M29" i="164"/>
  <c r="D28" i="164"/>
  <c r="G28" i="164"/>
  <c r="H28" i="164"/>
  <c r="I28" i="164"/>
  <c r="K28" i="164"/>
  <c r="L28" i="164"/>
  <c r="M28" i="164"/>
  <c r="G27" i="164"/>
  <c r="H27" i="164"/>
  <c r="I27" i="164"/>
  <c r="K27" i="164"/>
  <c r="L27" i="164"/>
  <c r="M27" i="164"/>
  <c r="B29" i="164"/>
  <c r="B28" i="164"/>
  <c r="D29" i="164"/>
  <c r="E29" i="164"/>
  <c r="C28" i="164"/>
  <c r="D27" i="164"/>
  <c r="E28" i="164"/>
  <c r="F28" i="164"/>
  <c r="E27" i="164"/>
  <c r="N3" i="164"/>
  <c r="B27" i="164"/>
  <c r="P3" i="165"/>
  <c r="R3" i="165" s="1"/>
  <c r="P4" i="165"/>
  <c r="R4" i="165" s="1"/>
  <c r="J30" i="155"/>
  <c r="N4" i="164"/>
  <c r="J4" i="164"/>
  <c r="J3" i="164"/>
  <c r="C29" i="160"/>
  <c r="D29" i="160"/>
  <c r="E29" i="160"/>
  <c r="F29" i="160"/>
  <c r="G29" i="160"/>
  <c r="H29" i="160"/>
  <c r="I29" i="160"/>
  <c r="J29" i="160"/>
  <c r="C28" i="160"/>
  <c r="D28" i="160"/>
  <c r="E28" i="160"/>
  <c r="F28" i="160"/>
  <c r="G28" i="160"/>
  <c r="H28" i="160"/>
  <c r="I28" i="160"/>
  <c r="J28" i="160"/>
  <c r="C27" i="160"/>
  <c r="D27" i="160"/>
  <c r="E27" i="160"/>
  <c r="F27" i="160"/>
  <c r="G27" i="160"/>
  <c r="H27" i="160"/>
  <c r="I27" i="160"/>
  <c r="J27" i="160"/>
  <c r="B29" i="160"/>
  <c r="B28" i="160"/>
  <c r="B27" i="160"/>
  <c r="C7" i="160"/>
  <c r="D7" i="160"/>
  <c r="E7" i="160"/>
  <c r="C6" i="160"/>
  <c r="D6" i="160"/>
  <c r="E6" i="160"/>
  <c r="C5" i="160"/>
  <c r="D5" i="160"/>
  <c r="E5" i="160"/>
  <c r="C4" i="160"/>
  <c r="D4" i="160"/>
  <c r="E4" i="160"/>
  <c r="B5" i="160"/>
  <c r="B6" i="160"/>
  <c r="B7" i="160"/>
  <c r="C3" i="160"/>
  <c r="D3" i="160"/>
  <c r="E3" i="160"/>
  <c r="B4" i="160"/>
  <c r="B3" i="160"/>
  <c r="M7" i="161"/>
  <c r="L7" i="161"/>
  <c r="M6" i="161"/>
  <c r="L6" i="161"/>
  <c r="M5" i="161"/>
  <c r="L5" i="161"/>
  <c r="M4" i="161"/>
  <c r="L4" i="161"/>
  <c r="M3" i="161"/>
  <c r="L3" i="161"/>
  <c r="J7" i="160"/>
  <c r="I7" i="160"/>
  <c r="J6" i="160"/>
  <c r="I6" i="160"/>
  <c r="J5" i="160"/>
  <c r="I5" i="160"/>
  <c r="J4" i="160"/>
  <c r="I4" i="160"/>
  <c r="J3" i="160"/>
  <c r="I3" i="160"/>
  <c r="C29" i="158"/>
  <c r="D29" i="158"/>
  <c r="E29" i="158"/>
  <c r="F29" i="158"/>
  <c r="G29" i="158"/>
  <c r="H29" i="158"/>
  <c r="I29" i="158"/>
  <c r="J29" i="158"/>
  <c r="K29" i="158"/>
  <c r="L29" i="158"/>
  <c r="M29" i="158"/>
  <c r="N29" i="158"/>
  <c r="O29" i="158"/>
  <c r="C28" i="158"/>
  <c r="D28" i="158"/>
  <c r="E28" i="158"/>
  <c r="F28" i="158"/>
  <c r="G28" i="158"/>
  <c r="H28" i="158"/>
  <c r="I28" i="158"/>
  <c r="J28" i="158"/>
  <c r="K28" i="158"/>
  <c r="L28" i="158"/>
  <c r="M28" i="158"/>
  <c r="N28" i="158"/>
  <c r="O28" i="158"/>
  <c r="G27" i="158"/>
  <c r="H27" i="158"/>
  <c r="I27" i="158"/>
  <c r="K27" i="158"/>
  <c r="L27" i="158"/>
  <c r="M27" i="158"/>
  <c r="B29" i="158"/>
  <c r="B28" i="158"/>
  <c r="C3" i="158"/>
  <c r="C27" i="158" s="1"/>
  <c r="D3" i="158"/>
  <c r="D52" i="155" s="1"/>
  <c r="E3" i="158"/>
  <c r="E52" i="155" s="1"/>
  <c r="F3" i="158"/>
  <c r="F52" i="155" s="1"/>
  <c r="B3" i="158"/>
  <c r="B52" i="155" s="1"/>
  <c r="J3" i="158"/>
  <c r="J27" i="158" s="1"/>
  <c r="B3" i="149"/>
  <c r="B27" i="149" s="1"/>
  <c r="C3" i="149"/>
  <c r="C27" i="149" s="1"/>
  <c r="D3" i="149"/>
  <c r="E3" i="149"/>
  <c r="F3" i="149"/>
  <c r="F68" i="155" s="1"/>
  <c r="J3" i="149"/>
  <c r="J68" i="155" s="1"/>
  <c r="B4" i="149"/>
  <c r="C4" i="149"/>
  <c r="C69" i="155" s="1"/>
  <c r="D4" i="149"/>
  <c r="D28" i="149" s="1"/>
  <c r="E4" i="149"/>
  <c r="E69" i="155" s="1"/>
  <c r="F4" i="149"/>
  <c r="F28" i="149" s="1"/>
  <c r="J4" i="149"/>
  <c r="N29" i="149"/>
  <c r="D27" i="149"/>
  <c r="E27" i="149"/>
  <c r="G27" i="149"/>
  <c r="H27" i="149"/>
  <c r="I27" i="149"/>
  <c r="K27" i="149"/>
  <c r="L27" i="149"/>
  <c r="M27" i="149"/>
  <c r="B28" i="149"/>
  <c r="C28" i="149"/>
  <c r="E28" i="149"/>
  <c r="G28" i="149"/>
  <c r="H28" i="149"/>
  <c r="I28" i="149"/>
  <c r="J28" i="149"/>
  <c r="K28" i="149"/>
  <c r="L28" i="149"/>
  <c r="M28" i="149"/>
  <c r="B29" i="149"/>
  <c r="C29" i="149"/>
  <c r="D29" i="149"/>
  <c r="E29" i="149"/>
  <c r="F29" i="149"/>
  <c r="G29" i="149"/>
  <c r="H29" i="149"/>
  <c r="I29" i="149"/>
  <c r="J29" i="149"/>
  <c r="K29" i="149"/>
  <c r="L29" i="149"/>
  <c r="M29" i="149"/>
  <c r="P3" i="159"/>
  <c r="R3" i="159" s="1"/>
  <c r="C62" i="155"/>
  <c r="D62" i="155"/>
  <c r="E62" i="155"/>
  <c r="F62" i="155"/>
  <c r="G62" i="155"/>
  <c r="H62" i="155"/>
  <c r="I62" i="155"/>
  <c r="J62" i="155"/>
  <c r="C61" i="155"/>
  <c r="D61" i="155"/>
  <c r="E61" i="155"/>
  <c r="F61" i="155"/>
  <c r="G61" i="155"/>
  <c r="H61" i="155"/>
  <c r="I61" i="155"/>
  <c r="J61" i="155"/>
  <c r="D60" i="155"/>
  <c r="E60" i="155"/>
  <c r="F60" i="155"/>
  <c r="G60" i="155"/>
  <c r="H60" i="155"/>
  <c r="B62" i="155"/>
  <c r="B61" i="155"/>
  <c r="C29" i="156"/>
  <c r="D29" i="156"/>
  <c r="E29" i="156"/>
  <c r="F29" i="156"/>
  <c r="G29" i="156"/>
  <c r="H29" i="156"/>
  <c r="I29" i="156"/>
  <c r="J29" i="156"/>
  <c r="C28" i="156"/>
  <c r="D28" i="156"/>
  <c r="E28" i="156"/>
  <c r="F28" i="156"/>
  <c r="G28" i="156"/>
  <c r="H28" i="156"/>
  <c r="I28" i="156"/>
  <c r="J28" i="156"/>
  <c r="D27" i="156"/>
  <c r="E27" i="156"/>
  <c r="F27" i="156"/>
  <c r="G27" i="156"/>
  <c r="H27" i="156"/>
  <c r="B29" i="156"/>
  <c r="B28" i="156"/>
  <c r="C3" i="156"/>
  <c r="C60" i="155" s="1"/>
  <c r="D3" i="156"/>
  <c r="E3" i="156"/>
  <c r="B3" i="156"/>
  <c r="B27" i="156" s="1"/>
  <c r="M3" i="157"/>
  <c r="L3" i="157"/>
  <c r="J3" i="156"/>
  <c r="J60" i="155" s="1"/>
  <c r="I3" i="156"/>
  <c r="I60" i="155" s="1"/>
  <c r="K70" i="155"/>
  <c r="C70" i="155"/>
  <c r="D70" i="155"/>
  <c r="E70" i="155"/>
  <c r="F70" i="155"/>
  <c r="G70" i="155"/>
  <c r="H70" i="155"/>
  <c r="I70" i="155"/>
  <c r="J70" i="155"/>
  <c r="D69" i="155"/>
  <c r="G69" i="155"/>
  <c r="H69" i="155"/>
  <c r="I69" i="155"/>
  <c r="J69" i="155"/>
  <c r="D68" i="155"/>
  <c r="E68" i="155"/>
  <c r="G68" i="155"/>
  <c r="H68" i="155"/>
  <c r="I68" i="155"/>
  <c r="B70" i="155"/>
  <c r="B69" i="155"/>
  <c r="J27" i="149" l="1"/>
  <c r="J12" i="155"/>
  <c r="B5" i="155"/>
  <c r="C5" i="155"/>
  <c r="E5" i="155"/>
  <c r="J5" i="155"/>
  <c r="B27" i="171"/>
  <c r="B68" i="155"/>
  <c r="C68" i="155"/>
  <c r="B27" i="158"/>
  <c r="C27" i="156"/>
  <c r="F27" i="149"/>
  <c r="D27" i="158"/>
  <c r="E27" i="158"/>
  <c r="C52" i="155"/>
  <c r="C27" i="162"/>
  <c r="B27" i="162"/>
  <c r="B36" i="155"/>
  <c r="N4" i="149"/>
  <c r="K69" i="155" s="1"/>
  <c r="F69" i="155"/>
  <c r="N3" i="149"/>
  <c r="N27" i="149" s="1"/>
  <c r="C12" i="155"/>
  <c r="N27" i="169"/>
  <c r="F27" i="169"/>
  <c r="J28" i="155"/>
  <c r="J27" i="164"/>
  <c r="J29" i="164"/>
  <c r="J29" i="155"/>
  <c r="J27" i="156"/>
  <c r="I27" i="156"/>
  <c r="J52" i="155"/>
  <c r="C27" i="164"/>
  <c r="J28" i="164"/>
  <c r="O4" i="164"/>
  <c r="F29" i="171"/>
  <c r="E6" i="155"/>
  <c r="J29" i="171"/>
  <c r="B28" i="171"/>
  <c r="D29" i="171"/>
  <c r="E27" i="171"/>
  <c r="E4" i="155"/>
  <c r="B6" i="155"/>
  <c r="C29" i="171"/>
  <c r="J6" i="155"/>
  <c r="J28" i="171"/>
  <c r="J4" i="155"/>
  <c r="K28" i="155"/>
  <c r="B60" i="155"/>
  <c r="B4" i="155"/>
  <c r="D28" i="171"/>
  <c r="D27" i="171"/>
  <c r="N3" i="171"/>
  <c r="O3" i="171" s="1"/>
  <c r="C27" i="171"/>
  <c r="D6" i="155"/>
  <c r="C6" i="155"/>
  <c r="N29" i="164"/>
  <c r="K30" i="155"/>
  <c r="O3" i="149"/>
  <c r="O27" i="149" s="1"/>
  <c r="F4" i="155"/>
  <c r="F27" i="158"/>
  <c r="N3" i="158"/>
  <c r="O3" i="164"/>
  <c r="F27" i="164"/>
  <c r="F6" i="155"/>
  <c r="K4" i="155"/>
  <c r="F28" i="171"/>
  <c r="B29" i="171"/>
  <c r="O3" i="169"/>
  <c r="E28" i="162"/>
  <c r="J27" i="162"/>
  <c r="J29" i="162"/>
  <c r="C28" i="162"/>
  <c r="K102" i="154"/>
  <c r="L102" i="154"/>
  <c r="O119" i="154"/>
  <c r="N119" i="154"/>
  <c r="M119" i="154"/>
  <c r="O103" i="154"/>
  <c r="N103" i="154"/>
  <c r="M103" i="154"/>
  <c r="H62" i="154"/>
  <c r="G62" i="154"/>
  <c r="F62" i="154"/>
  <c r="H61" i="154"/>
  <c r="G61" i="154"/>
  <c r="F61" i="154"/>
  <c r="H60" i="154"/>
  <c r="G60" i="154"/>
  <c r="F60" i="154"/>
  <c r="L54" i="154"/>
  <c r="K54" i="154"/>
  <c r="J54" i="154"/>
  <c r="I54" i="154"/>
  <c r="H54" i="154"/>
  <c r="G54" i="154"/>
  <c r="F54" i="154"/>
  <c r="E54" i="154"/>
  <c r="D54" i="154"/>
  <c r="C54" i="154"/>
  <c r="B54" i="154"/>
  <c r="I53" i="154"/>
  <c r="H53" i="154"/>
  <c r="G53" i="154"/>
  <c r="I52" i="154"/>
  <c r="H52" i="154"/>
  <c r="G52" i="154"/>
  <c r="H46" i="154"/>
  <c r="G46" i="154"/>
  <c r="F46" i="154"/>
  <c r="H45" i="154"/>
  <c r="G45" i="154"/>
  <c r="F45" i="154"/>
  <c r="H44" i="154"/>
  <c r="G44" i="154"/>
  <c r="F44" i="154"/>
  <c r="O38" i="154"/>
  <c r="N38" i="154"/>
  <c r="M38" i="154"/>
  <c r="I38" i="154"/>
  <c r="H38" i="154"/>
  <c r="G38" i="154"/>
  <c r="I37" i="154"/>
  <c r="H37" i="154"/>
  <c r="G37" i="154"/>
  <c r="I36" i="154"/>
  <c r="H36" i="154"/>
  <c r="G36" i="154"/>
  <c r="H30" i="154"/>
  <c r="G30" i="154"/>
  <c r="F30" i="154"/>
  <c r="H29" i="154"/>
  <c r="G29" i="154"/>
  <c r="F29" i="154"/>
  <c r="E29" i="154"/>
  <c r="H28" i="154"/>
  <c r="G28" i="154"/>
  <c r="F28" i="154"/>
  <c r="L22" i="154"/>
  <c r="K22" i="154"/>
  <c r="J22" i="154"/>
  <c r="I22" i="154"/>
  <c r="H22" i="154"/>
  <c r="G22" i="154"/>
  <c r="F22" i="154"/>
  <c r="E22" i="154"/>
  <c r="D22" i="154"/>
  <c r="C22" i="154"/>
  <c r="B22" i="154"/>
  <c r="L21" i="154"/>
  <c r="K21" i="154"/>
  <c r="J21" i="154"/>
  <c r="I21" i="154"/>
  <c r="H21" i="154"/>
  <c r="G21" i="154"/>
  <c r="F21" i="154"/>
  <c r="E21" i="154"/>
  <c r="D21" i="154"/>
  <c r="C21" i="154"/>
  <c r="B21" i="154"/>
  <c r="L20" i="154"/>
  <c r="K20" i="154"/>
  <c r="J20" i="154"/>
  <c r="I20" i="154"/>
  <c r="H20" i="154"/>
  <c r="G20" i="154"/>
  <c r="F20" i="154"/>
  <c r="E20" i="154"/>
  <c r="D20" i="154"/>
  <c r="C20" i="154"/>
  <c r="B20" i="154"/>
  <c r="J14" i="154"/>
  <c r="I14" i="154"/>
  <c r="H14" i="154"/>
  <c r="G14" i="154"/>
  <c r="F14" i="154"/>
  <c r="E14" i="154"/>
  <c r="D14" i="154"/>
  <c r="C14" i="154"/>
  <c r="B14" i="154"/>
  <c r="J13" i="154"/>
  <c r="I13" i="154"/>
  <c r="H13" i="154"/>
  <c r="G13" i="154"/>
  <c r="F13" i="154"/>
  <c r="E13" i="154"/>
  <c r="D13" i="154"/>
  <c r="C13" i="154"/>
  <c r="B13" i="154"/>
  <c r="J12" i="154"/>
  <c r="H12" i="154"/>
  <c r="G12" i="154"/>
  <c r="F12" i="154"/>
  <c r="E12" i="154"/>
  <c r="D12" i="154"/>
  <c r="L6" i="154"/>
  <c r="K6" i="154"/>
  <c r="J6" i="154"/>
  <c r="I6" i="154"/>
  <c r="H6" i="154"/>
  <c r="G6" i="154"/>
  <c r="F6" i="154"/>
  <c r="E6" i="154"/>
  <c r="D6" i="154"/>
  <c r="C6" i="154"/>
  <c r="B6" i="154"/>
  <c r="L5" i="154"/>
  <c r="K5" i="154"/>
  <c r="J5" i="154"/>
  <c r="I5" i="154"/>
  <c r="H5" i="154"/>
  <c r="G5" i="154"/>
  <c r="F5" i="154"/>
  <c r="E5" i="154"/>
  <c r="D5" i="154"/>
  <c r="C5" i="154"/>
  <c r="B5" i="154"/>
  <c r="L4" i="154"/>
  <c r="K4" i="154"/>
  <c r="J4" i="154"/>
  <c r="I4" i="154"/>
  <c r="H4" i="154"/>
  <c r="G4" i="154"/>
  <c r="F4" i="154"/>
  <c r="E4" i="154"/>
  <c r="D4" i="154"/>
  <c r="P3" i="150"/>
  <c r="R3" i="150" s="1"/>
  <c r="P4" i="150"/>
  <c r="R4" i="150" s="1"/>
  <c r="P3" i="148"/>
  <c r="R3" i="148"/>
  <c r="P4" i="148"/>
  <c r="R4" i="148"/>
  <c r="P5" i="148"/>
  <c r="R5" i="148"/>
  <c r="P6" i="148"/>
  <c r="R6" i="148"/>
  <c r="P7" i="148"/>
  <c r="R7" i="148"/>
  <c r="C29" i="147"/>
  <c r="D29" i="147"/>
  <c r="E29" i="147"/>
  <c r="F29" i="147"/>
  <c r="G29" i="147"/>
  <c r="H29" i="147"/>
  <c r="I29" i="147"/>
  <c r="J29" i="147"/>
  <c r="K29" i="147"/>
  <c r="L29" i="147"/>
  <c r="M29" i="147"/>
  <c r="N29" i="147"/>
  <c r="O29" i="147"/>
  <c r="C28" i="147"/>
  <c r="D28" i="147"/>
  <c r="E28" i="147"/>
  <c r="F28" i="147"/>
  <c r="G28" i="147"/>
  <c r="H28" i="147"/>
  <c r="I28" i="147"/>
  <c r="J28" i="147"/>
  <c r="K28" i="147"/>
  <c r="L28" i="147"/>
  <c r="M28" i="147"/>
  <c r="N28" i="147"/>
  <c r="O28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B29" i="147"/>
  <c r="B28" i="147"/>
  <c r="C7" i="147"/>
  <c r="D7" i="147"/>
  <c r="E7" i="147"/>
  <c r="F7" i="147"/>
  <c r="C6" i="147"/>
  <c r="D6" i="147"/>
  <c r="E6" i="147"/>
  <c r="F6" i="147"/>
  <c r="C5" i="147"/>
  <c r="D5" i="147"/>
  <c r="E5" i="147"/>
  <c r="F5" i="147"/>
  <c r="C4" i="147"/>
  <c r="D4" i="147"/>
  <c r="E4" i="147"/>
  <c r="F4" i="147"/>
  <c r="C27" i="147"/>
  <c r="D3" i="147"/>
  <c r="E3" i="147"/>
  <c r="F3" i="147"/>
  <c r="B5" i="147"/>
  <c r="B6" i="147"/>
  <c r="B7" i="147"/>
  <c r="B4" i="154"/>
  <c r="J7" i="147"/>
  <c r="N7" i="147"/>
  <c r="O7" i="147" s="1"/>
  <c r="J6" i="147"/>
  <c r="N6" i="147"/>
  <c r="O6" i="147" s="1"/>
  <c r="J5" i="147"/>
  <c r="N5" i="147"/>
  <c r="O5" i="147" s="1"/>
  <c r="J4" i="147"/>
  <c r="N4" i="147"/>
  <c r="O4" i="147" s="1"/>
  <c r="J3" i="147"/>
  <c r="N3" i="147"/>
  <c r="O3" i="147" s="1"/>
  <c r="C29" i="145"/>
  <c r="D29" i="145"/>
  <c r="E29" i="145"/>
  <c r="F29" i="145"/>
  <c r="G29" i="145"/>
  <c r="H29" i="145"/>
  <c r="I29" i="145"/>
  <c r="J29" i="145"/>
  <c r="C28" i="145"/>
  <c r="D28" i="145"/>
  <c r="E28" i="145"/>
  <c r="F28" i="145"/>
  <c r="G28" i="145"/>
  <c r="H28" i="145"/>
  <c r="I28" i="145"/>
  <c r="J28" i="145"/>
  <c r="D27" i="145"/>
  <c r="E27" i="145"/>
  <c r="F27" i="145"/>
  <c r="G27" i="145"/>
  <c r="H27" i="145"/>
  <c r="J27" i="145"/>
  <c r="B29" i="145"/>
  <c r="B28" i="145"/>
  <c r="C3" i="145"/>
  <c r="C27" i="145" s="1"/>
  <c r="D3" i="145"/>
  <c r="E3" i="145"/>
  <c r="B3" i="145"/>
  <c r="B27" i="145" s="1"/>
  <c r="M3" i="146"/>
  <c r="L3" i="146"/>
  <c r="J3" i="145"/>
  <c r="I3" i="145"/>
  <c r="I12" i="154" s="1"/>
  <c r="C29" i="143"/>
  <c r="D29" i="143"/>
  <c r="E29" i="143"/>
  <c r="F29" i="143"/>
  <c r="G29" i="143"/>
  <c r="H29" i="143"/>
  <c r="I29" i="143"/>
  <c r="J29" i="143"/>
  <c r="K29" i="143"/>
  <c r="L29" i="143"/>
  <c r="M29" i="143"/>
  <c r="N29" i="143"/>
  <c r="O29" i="143"/>
  <c r="C28" i="143"/>
  <c r="D28" i="143"/>
  <c r="E28" i="143"/>
  <c r="F28" i="143"/>
  <c r="G28" i="143"/>
  <c r="H28" i="143"/>
  <c r="I28" i="143"/>
  <c r="J28" i="143"/>
  <c r="K28" i="143"/>
  <c r="L28" i="143"/>
  <c r="M28" i="143"/>
  <c r="N28" i="143"/>
  <c r="O28" i="143"/>
  <c r="C27" i="143"/>
  <c r="D27" i="143"/>
  <c r="E27" i="143"/>
  <c r="F27" i="143"/>
  <c r="G27" i="143"/>
  <c r="H27" i="143"/>
  <c r="I27" i="143"/>
  <c r="J27" i="143"/>
  <c r="K27" i="143"/>
  <c r="L27" i="143"/>
  <c r="M27" i="143"/>
  <c r="N27" i="143"/>
  <c r="O27" i="143"/>
  <c r="B29" i="143"/>
  <c r="B28" i="143"/>
  <c r="B27" i="143"/>
  <c r="C7" i="143"/>
  <c r="D7" i="143"/>
  <c r="E7" i="143"/>
  <c r="F7" i="143"/>
  <c r="C6" i="143"/>
  <c r="D6" i="143"/>
  <c r="E6" i="143"/>
  <c r="F6" i="143"/>
  <c r="C5" i="143"/>
  <c r="D5" i="143"/>
  <c r="E5" i="143"/>
  <c r="F5" i="143"/>
  <c r="C4" i="143"/>
  <c r="D4" i="143"/>
  <c r="E4" i="143"/>
  <c r="F4" i="143"/>
  <c r="B4" i="143"/>
  <c r="B5" i="143"/>
  <c r="B6" i="143"/>
  <c r="B7" i="143"/>
  <c r="C3" i="143"/>
  <c r="D3" i="143"/>
  <c r="E3" i="143"/>
  <c r="F3" i="143"/>
  <c r="B3" i="143"/>
  <c r="R7" i="144"/>
  <c r="P7" i="144"/>
  <c r="R6" i="144"/>
  <c r="P6" i="144"/>
  <c r="R5" i="144"/>
  <c r="P5" i="144"/>
  <c r="R4" i="144"/>
  <c r="P4" i="144"/>
  <c r="R3" i="144"/>
  <c r="P3" i="144"/>
  <c r="J7" i="143"/>
  <c r="O7" i="143" s="1"/>
  <c r="N7" i="143"/>
  <c r="J6" i="143"/>
  <c r="N6" i="143"/>
  <c r="J5" i="143"/>
  <c r="N5" i="143"/>
  <c r="J4" i="143"/>
  <c r="N4" i="143"/>
  <c r="J3" i="143"/>
  <c r="O3" i="143" s="1"/>
  <c r="N3" i="143"/>
  <c r="F29" i="141"/>
  <c r="G29" i="141"/>
  <c r="H29" i="141"/>
  <c r="F28" i="141"/>
  <c r="G28" i="141"/>
  <c r="H28" i="141"/>
  <c r="F27" i="141"/>
  <c r="G27" i="141"/>
  <c r="H27" i="141"/>
  <c r="D29" i="141"/>
  <c r="E28" i="141"/>
  <c r="C3" i="141"/>
  <c r="C27" i="141" s="1"/>
  <c r="D3" i="141"/>
  <c r="D27" i="141" s="1"/>
  <c r="E3" i="141"/>
  <c r="E28" i="154" s="1"/>
  <c r="B29" i="154"/>
  <c r="B3" i="141"/>
  <c r="B27" i="141" s="1"/>
  <c r="M3" i="142"/>
  <c r="L3" i="142"/>
  <c r="M4" i="142"/>
  <c r="J4" i="141"/>
  <c r="J3" i="141"/>
  <c r="J28" i="154" s="1"/>
  <c r="I3" i="141"/>
  <c r="I27" i="141" s="1"/>
  <c r="G29" i="139"/>
  <c r="H29" i="139"/>
  <c r="I29" i="139"/>
  <c r="K29" i="139"/>
  <c r="L29" i="139"/>
  <c r="M29" i="139"/>
  <c r="E28" i="139"/>
  <c r="G28" i="139"/>
  <c r="H28" i="139"/>
  <c r="I28" i="139"/>
  <c r="K28" i="139"/>
  <c r="L28" i="139"/>
  <c r="M28" i="139"/>
  <c r="G27" i="139"/>
  <c r="H27" i="139"/>
  <c r="I27" i="139"/>
  <c r="K27" i="139"/>
  <c r="L27" i="139"/>
  <c r="M27" i="139"/>
  <c r="C38" i="154"/>
  <c r="D38" i="154"/>
  <c r="E29" i="139"/>
  <c r="F5" i="139"/>
  <c r="F38" i="154" s="1"/>
  <c r="E27" i="139"/>
  <c r="J3" i="139"/>
  <c r="E36" i="154"/>
  <c r="B28" i="139"/>
  <c r="B29" i="139"/>
  <c r="P4" i="140"/>
  <c r="R4" i="140" s="1"/>
  <c r="R3" i="140"/>
  <c r="P5" i="140"/>
  <c r="R5" i="140" s="1"/>
  <c r="J5" i="139"/>
  <c r="J29" i="139" s="1"/>
  <c r="J4" i="139"/>
  <c r="F29" i="135"/>
  <c r="G29" i="135"/>
  <c r="H29" i="135"/>
  <c r="F28" i="135"/>
  <c r="G28" i="135"/>
  <c r="H28" i="135"/>
  <c r="F27" i="135"/>
  <c r="G27" i="135"/>
  <c r="H27" i="135"/>
  <c r="D3" i="135"/>
  <c r="E3" i="135"/>
  <c r="D5" i="135"/>
  <c r="D45" i="154" s="1"/>
  <c r="E5" i="135"/>
  <c r="E29" i="135" s="1"/>
  <c r="C27" i="135"/>
  <c r="D4" i="135"/>
  <c r="E4" i="135"/>
  <c r="E44" i="154" s="1"/>
  <c r="B44" i="154"/>
  <c r="J3" i="135"/>
  <c r="J5" i="135"/>
  <c r="I46" i="154"/>
  <c r="J4" i="135"/>
  <c r="I44" i="154"/>
  <c r="M3" i="136"/>
  <c r="M5" i="136"/>
  <c r="M4" i="136"/>
  <c r="C27" i="133"/>
  <c r="C52" i="154"/>
  <c r="D27" i="133"/>
  <c r="E27" i="133"/>
  <c r="F52" i="154"/>
  <c r="B29" i="133"/>
  <c r="P3" i="134"/>
  <c r="R3" i="134" s="1"/>
  <c r="C29" i="133"/>
  <c r="D29" i="133"/>
  <c r="E29" i="133"/>
  <c r="F29" i="133"/>
  <c r="G29" i="133"/>
  <c r="H29" i="133"/>
  <c r="I29" i="133"/>
  <c r="J29" i="133"/>
  <c r="K29" i="133"/>
  <c r="L29" i="133"/>
  <c r="M29" i="133"/>
  <c r="G28" i="133"/>
  <c r="H28" i="133"/>
  <c r="I28" i="133"/>
  <c r="K28" i="133"/>
  <c r="L28" i="133"/>
  <c r="M28" i="133"/>
  <c r="G27" i="133"/>
  <c r="H27" i="133"/>
  <c r="I27" i="133"/>
  <c r="K27" i="133"/>
  <c r="L27" i="133"/>
  <c r="M27" i="133"/>
  <c r="N29" i="133"/>
  <c r="J27" i="133"/>
  <c r="C29" i="131"/>
  <c r="D29" i="131"/>
  <c r="E29" i="131"/>
  <c r="C5" i="131"/>
  <c r="C61" i="154" s="1"/>
  <c r="D61" i="154"/>
  <c r="E61" i="154"/>
  <c r="C60" i="154"/>
  <c r="D60" i="154"/>
  <c r="E60" i="154"/>
  <c r="B5" i="131"/>
  <c r="B28" i="131" s="1"/>
  <c r="B29" i="131"/>
  <c r="B27" i="131"/>
  <c r="M5" i="132"/>
  <c r="M3" i="132"/>
  <c r="M6" i="132"/>
  <c r="L6" i="132"/>
  <c r="F29" i="131"/>
  <c r="G29" i="131"/>
  <c r="H29" i="131"/>
  <c r="D28" i="131"/>
  <c r="F28" i="131"/>
  <c r="G28" i="131"/>
  <c r="H28" i="131"/>
  <c r="E27" i="131"/>
  <c r="F27" i="131"/>
  <c r="G27" i="131"/>
  <c r="H27" i="131"/>
  <c r="J3" i="131"/>
  <c r="J62" i="154"/>
  <c r="I62" i="154"/>
  <c r="J61" i="154"/>
  <c r="I61" i="154"/>
  <c r="I60" i="154"/>
  <c r="C29" i="130"/>
  <c r="D29" i="130"/>
  <c r="E29" i="130"/>
  <c r="F29" i="130"/>
  <c r="G29" i="130"/>
  <c r="H29" i="130"/>
  <c r="I29" i="130"/>
  <c r="J29" i="130"/>
  <c r="K29" i="130"/>
  <c r="L29" i="130"/>
  <c r="M29" i="130"/>
  <c r="N29" i="130"/>
  <c r="O29" i="130"/>
  <c r="C28" i="130"/>
  <c r="D28" i="130"/>
  <c r="E28" i="130"/>
  <c r="G28" i="130"/>
  <c r="H28" i="130"/>
  <c r="I28" i="130"/>
  <c r="J28" i="130"/>
  <c r="K28" i="130"/>
  <c r="L28" i="130"/>
  <c r="M28" i="130"/>
  <c r="C27" i="130"/>
  <c r="D27" i="130"/>
  <c r="E27" i="130"/>
  <c r="F27" i="130"/>
  <c r="G27" i="130"/>
  <c r="H27" i="130"/>
  <c r="I27" i="130"/>
  <c r="K27" i="130"/>
  <c r="L27" i="130"/>
  <c r="M27" i="130"/>
  <c r="B29" i="130"/>
  <c r="B28" i="130"/>
  <c r="F70" i="154"/>
  <c r="C3" i="130"/>
  <c r="C69" i="154" s="1"/>
  <c r="D3" i="130"/>
  <c r="E3" i="130"/>
  <c r="F3" i="130"/>
  <c r="F69" i="154" s="1"/>
  <c r="B3" i="130"/>
  <c r="N3" i="130"/>
  <c r="J3" i="130"/>
  <c r="J69" i="154" s="1"/>
  <c r="D29" i="126"/>
  <c r="B28" i="126"/>
  <c r="C3" i="126"/>
  <c r="C77" i="154" s="1"/>
  <c r="D3" i="126"/>
  <c r="D27" i="126" s="1"/>
  <c r="E3" i="126"/>
  <c r="E27" i="126" s="1"/>
  <c r="B3" i="126"/>
  <c r="B77" i="154" s="1"/>
  <c r="M3" i="129"/>
  <c r="L3" i="129"/>
  <c r="C29" i="121"/>
  <c r="C3" i="121"/>
  <c r="C93" i="154" s="1"/>
  <c r="D3" i="121"/>
  <c r="D93" i="154" s="1"/>
  <c r="E3" i="121"/>
  <c r="E93" i="154" s="1"/>
  <c r="C4" i="121"/>
  <c r="C27" i="121" s="1"/>
  <c r="D4" i="121"/>
  <c r="E4" i="121"/>
  <c r="B3" i="121"/>
  <c r="B93" i="154" s="1"/>
  <c r="B4" i="121"/>
  <c r="B27" i="121" s="1"/>
  <c r="M4" i="128"/>
  <c r="L4" i="128"/>
  <c r="M3" i="128"/>
  <c r="L3" i="128"/>
  <c r="C27" i="126"/>
  <c r="F27" i="126"/>
  <c r="G27" i="126"/>
  <c r="H27" i="126"/>
  <c r="F28" i="126"/>
  <c r="G28" i="126"/>
  <c r="H28" i="126"/>
  <c r="I28" i="126"/>
  <c r="J28" i="126"/>
  <c r="C29" i="126"/>
  <c r="E29" i="126"/>
  <c r="F29" i="126"/>
  <c r="G29" i="126"/>
  <c r="H29" i="126"/>
  <c r="I29" i="126"/>
  <c r="J29" i="126"/>
  <c r="J3" i="126"/>
  <c r="J77" i="154" s="1"/>
  <c r="I77" i="154"/>
  <c r="C86" i="154"/>
  <c r="F86" i="154"/>
  <c r="C3" i="123"/>
  <c r="C85" i="154" s="1"/>
  <c r="F3" i="123"/>
  <c r="F85" i="154" s="1"/>
  <c r="B86" i="154"/>
  <c r="B3" i="123"/>
  <c r="B85" i="154" s="1"/>
  <c r="P3" i="125"/>
  <c r="R3" i="125" s="1"/>
  <c r="C27" i="123"/>
  <c r="D27" i="123"/>
  <c r="E27" i="123"/>
  <c r="B29" i="123"/>
  <c r="C29" i="123"/>
  <c r="D29" i="123"/>
  <c r="F29" i="123"/>
  <c r="G29" i="123"/>
  <c r="H29" i="123"/>
  <c r="I29" i="123"/>
  <c r="K29" i="123"/>
  <c r="L29" i="123"/>
  <c r="M29" i="123"/>
  <c r="G28" i="123"/>
  <c r="H28" i="123"/>
  <c r="I28" i="123"/>
  <c r="J28" i="123"/>
  <c r="K28" i="123"/>
  <c r="L28" i="123"/>
  <c r="M28" i="123"/>
  <c r="F27" i="123"/>
  <c r="G27" i="123"/>
  <c r="H27" i="123"/>
  <c r="I27" i="123"/>
  <c r="K27" i="123"/>
  <c r="L27" i="123"/>
  <c r="M27" i="123"/>
  <c r="J87" i="154"/>
  <c r="J3" i="123"/>
  <c r="J85" i="154" s="1"/>
  <c r="D28" i="121"/>
  <c r="F29" i="121"/>
  <c r="G29" i="121"/>
  <c r="H29" i="121"/>
  <c r="I29" i="121"/>
  <c r="J29" i="121"/>
  <c r="F28" i="121"/>
  <c r="G28" i="121"/>
  <c r="H28" i="121"/>
  <c r="F27" i="121"/>
  <c r="G27" i="121"/>
  <c r="H27" i="121"/>
  <c r="D29" i="121"/>
  <c r="E29" i="121"/>
  <c r="B29" i="121"/>
  <c r="J3" i="121"/>
  <c r="J94" i="154" s="1"/>
  <c r="I94" i="154"/>
  <c r="J4" i="121"/>
  <c r="I93" i="154"/>
  <c r="J27" i="130" l="1"/>
  <c r="D44" i="154"/>
  <c r="J44" i="154"/>
  <c r="J27" i="139"/>
  <c r="I27" i="145"/>
  <c r="J27" i="123"/>
  <c r="O3" i="123"/>
  <c r="L85" i="154" s="1"/>
  <c r="J93" i="154"/>
  <c r="E27" i="121"/>
  <c r="E94" i="154"/>
  <c r="E28" i="121"/>
  <c r="D27" i="121"/>
  <c r="D94" i="154"/>
  <c r="E46" i="154"/>
  <c r="E38" i="154"/>
  <c r="D28" i="139"/>
  <c r="I27" i="126"/>
  <c r="F27" i="139"/>
  <c r="J28" i="121"/>
  <c r="C28" i="121"/>
  <c r="C94" i="154"/>
  <c r="B28" i="121"/>
  <c r="B94" i="154"/>
  <c r="O27" i="123"/>
  <c r="L87" i="154"/>
  <c r="J29" i="123"/>
  <c r="C28" i="123"/>
  <c r="B27" i="130"/>
  <c r="B69" i="154"/>
  <c r="J60" i="154"/>
  <c r="J29" i="135"/>
  <c r="B46" i="154"/>
  <c r="C46" i="154"/>
  <c r="C12" i="154"/>
  <c r="B12" i="154"/>
  <c r="J29" i="141"/>
  <c r="D28" i="154"/>
  <c r="I28" i="141"/>
  <c r="C30" i="154"/>
  <c r="N28" i="123"/>
  <c r="F28" i="123"/>
  <c r="B28" i="123"/>
  <c r="B27" i="123"/>
  <c r="C36" i="154"/>
  <c r="B28" i="133"/>
  <c r="C4" i="154"/>
  <c r="B27" i="147"/>
  <c r="O4" i="149"/>
  <c r="N28" i="149"/>
  <c r="K68" i="155"/>
  <c r="L12" i="155"/>
  <c r="O27" i="169"/>
  <c r="C28" i="135"/>
  <c r="I45" i="154"/>
  <c r="J28" i="135"/>
  <c r="B45" i="154"/>
  <c r="E28" i="135"/>
  <c r="D46" i="154"/>
  <c r="C44" i="154"/>
  <c r="I29" i="135"/>
  <c r="J46" i="154"/>
  <c r="I28" i="135"/>
  <c r="J45" i="154"/>
  <c r="J27" i="135"/>
  <c r="I27" i="135"/>
  <c r="C28" i="131"/>
  <c r="J29" i="131"/>
  <c r="I29" i="131"/>
  <c r="I28" i="131"/>
  <c r="J28" i="131"/>
  <c r="I27" i="131"/>
  <c r="J27" i="131"/>
  <c r="I28" i="121"/>
  <c r="I27" i="121"/>
  <c r="J27" i="121"/>
  <c r="D27" i="139"/>
  <c r="B36" i="154"/>
  <c r="F37" i="154"/>
  <c r="D36" i="154"/>
  <c r="J37" i="154"/>
  <c r="C37" i="154"/>
  <c r="E37" i="154"/>
  <c r="D37" i="154"/>
  <c r="D29" i="139"/>
  <c r="J38" i="154"/>
  <c r="J28" i="139"/>
  <c r="J36" i="154"/>
  <c r="J27" i="126"/>
  <c r="F28" i="133"/>
  <c r="D28" i="133"/>
  <c r="J53" i="154"/>
  <c r="C28" i="133"/>
  <c r="B27" i="133"/>
  <c r="E28" i="133"/>
  <c r="J52" i="154"/>
  <c r="J28" i="133"/>
  <c r="D29" i="154"/>
  <c r="J28" i="141"/>
  <c r="J29" i="154"/>
  <c r="C29" i="154"/>
  <c r="I29" i="141"/>
  <c r="B29" i="141"/>
  <c r="E30" i="154"/>
  <c r="I30" i="154"/>
  <c r="J30" i="154"/>
  <c r="I29" i="154"/>
  <c r="I28" i="154"/>
  <c r="J27" i="141"/>
  <c r="D29" i="135"/>
  <c r="D27" i="135"/>
  <c r="D28" i="135"/>
  <c r="E45" i="154"/>
  <c r="E27" i="135"/>
  <c r="C29" i="135"/>
  <c r="B29" i="135"/>
  <c r="O5" i="139"/>
  <c r="O29" i="139" s="1"/>
  <c r="F29" i="139"/>
  <c r="D27" i="131"/>
  <c r="B62" i="154"/>
  <c r="D62" i="154"/>
  <c r="E62" i="154"/>
  <c r="E52" i="154"/>
  <c r="D53" i="154"/>
  <c r="E53" i="154"/>
  <c r="D52" i="154"/>
  <c r="B27" i="126"/>
  <c r="E27" i="141"/>
  <c r="E29" i="141"/>
  <c r="D30" i="154"/>
  <c r="D28" i="141"/>
  <c r="F28" i="130"/>
  <c r="O3" i="130"/>
  <c r="K69" i="154"/>
  <c r="N27" i="130"/>
  <c r="N27" i="164"/>
  <c r="L30" i="155"/>
  <c r="O29" i="164"/>
  <c r="F53" i="154"/>
  <c r="F27" i="133"/>
  <c r="N29" i="139"/>
  <c r="O3" i="139"/>
  <c r="F28" i="139"/>
  <c r="F36" i="154"/>
  <c r="L28" i="155"/>
  <c r="N28" i="164"/>
  <c r="K29" i="155"/>
  <c r="N27" i="171"/>
  <c r="L68" i="155"/>
  <c r="O3" i="158"/>
  <c r="K52" i="155"/>
  <c r="N27" i="158"/>
  <c r="O27" i="164"/>
  <c r="K6" i="155"/>
  <c r="N29" i="171"/>
  <c r="O27" i="171"/>
  <c r="K5" i="155"/>
  <c r="N28" i="171"/>
  <c r="C62" i="154"/>
  <c r="B61" i="154"/>
  <c r="C27" i="131"/>
  <c r="B60" i="154"/>
  <c r="C53" i="154"/>
  <c r="B53" i="154"/>
  <c r="B52" i="154"/>
  <c r="C45" i="154"/>
  <c r="B28" i="135"/>
  <c r="B27" i="135"/>
  <c r="C29" i="139"/>
  <c r="B38" i="154"/>
  <c r="C28" i="139"/>
  <c r="B37" i="154"/>
  <c r="C27" i="139"/>
  <c r="B27" i="139"/>
  <c r="C29" i="141"/>
  <c r="C28" i="141"/>
  <c r="B28" i="154"/>
  <c r="B30" i="154"/>
  <c r="B28" i="141"/>
  <c r="C28" i="154"/>
  <c r="O29" i="149"/>
  <c r="L70" i="155"/>
  <c r="O5" i="143"/>
  <c r="O4" i="143"/>
  <c r="O6" i="143"/>
  <c r="O29" i="133"/>
  <c r="E28" i="131"/>
  <c r="E28" i="126"/>
  <c r="D28" i="126"/>
  <c r="C28" i="126"/>
  <c r="B29" i="126"/>
  <c r="E29" i="123"/>
  <c r="E28" i="123"/>
  <c r="D28" i="123"/>
  <c r="N27" i="123"/>
  <c r="N29" i="123"/>
  <c r="C39" i="104"/>
  <c r="D39" i="104"/>
  <c r="E39" i="104"/>
  <c r="F39" i="104"/>
  <c r="G39" i="104"/>
  <c r="H39" i="104"/>
  <c r="I39" i="104"/>
  <c r="L39" i="104"/>
  <c r="M39" i="104"/>
  <c r="N39" i="104"/>
  <c r="O39" i="104"/>
  <c r="P39" i="104"/>
  <c r="Q39" i="104"/>
  <c r="R39" i="104"/>
  <c r="S39" i="104"/>
  <c r="U39" i="104"/>
  <c r="V39" i="104"/>
  <c r="W39" i="104"/>
  <c r="X39" i="104"/>
  <c r="B39" i="104"/>
  <c r="C38" i="104"/>
  <c r="D38" i="104"/>
  <c r="E38" i="104"/>
  <c r="F38" i="104"/>
  <c r="G38" i="104"/>
  <c r="H38" i="104"/>
  <c r="I38" i="104"/>
  <c r="L38" i="104"/>
  <c r="M38" i="104"/>
  <c r="N38" i="104"/>
  <c r="O38" i="104"/>
  <c r="P38" i="104"/>
  <c r="Q38" i="104"/>
  <c r="R38" i="104"/>
  <c r="S38" i="104"/>
  <c r="U38" i="104"/>
  <c r="V38" i="104"/>
  <c r="W38" i="104"/>
  <c r="X38" i="104"/>
  <c r="B38" i="104"/>
  <c r="C37" i="104"/>
  <c r="D37" i="104"/>
  <c r="E37" i="104"/>
  <c r="F37" i="104"/>
  <c r="G37" i="104"/>
  <c r="H37" i="104"/>
  <c r="I37" i="104"/>
  <c r="L37" i="104"/>
  <c r="M37" i="104"/>
  <c r="N37" i="104"/>
  <c r="O37" i="104"/>
  <c r="P37" i="104"/>
  <c r="Q37" i="104"/>
  <c r="R37" i="104"/>
  <c r="S37" i="104"/>
  <c r="U37" i="104"/>
  <c r="V37" i="104"/>
  <c r="W37" i="104"/>
  <c r="X37" i="104"/>
  <c r="B37" i="104"/>
  <c r="T9" i="104"/>
  <c r="J9" i="104"/>
  <c r="T12" i="104"/>
  <c r="J12" i="104"/>
  <c r="T5" i="104"/>
  <c r="T37" i="104" s="1"/>
  <c r="J5" i="104"/>
  <c r="N4" i="119"/>
  <c r="N5" i="119"/>
  <c r="N6" i="119"/>
  <c r="N7" i="119"/>
  <c r="O7" i="119" s="1"/>
  <c r="R4" i="120"/>
  <c r="R6" i="120"/>
  <c r="C27" i="117"/>
  <c r="D27" i="117"/>
  <c r="E27" i="117"/>
  <c r="F27" i="117"/>
  <c r="G27" i="117"/>
  <c r="H27" i="117"/>
  <c r="I27" i="117"/>
  <c r="J27" i="117"/>
  <c r="C28" i="117"/>
  <c r="D28" i="117"/>
  <c r="E28" i="117"/>
  <c r="F28" i="117"/>
  <c r="G28" i="117"/>
  <c r="H28" i="117"/>
  <c r="I28" i="117"/>
  <c r="J28" i="117"/>
  <c r="C29" i="117"/>
  <c r="D29" i="117"/>
  <c r="E29" i="117"/>
  <c r="F29" i="117"/>
  <c r="G29" i="117"/>
  <c r="H29" i="117"/>
  <c r="I29" i="117"/>
  <c r="J29" i="117"/>
  <c r="B29" i="117"/>
  <c r="B28" i="117"/>
  <c r="B27" i="117"/>
  <c r="C7" i="117"/>
  <c r="D7" i="117"/>
  <c r="E7" i="117"/>
  <c r="C6" i="117"/>
  <c r="D6" i="117"/>
  <c r="E6" i="117"/>
  <c r="C5" i="117"/>
  <c r="D5" i="117"/>
  <c r="E5" i="117"/>
  <c r="C4" i="117"/>
  <c r="D4" i="117"/>
  <c r="E4" i="117"/>
  <c r="C3" i="117"/>
  <c r="D3" i="117"/>
  <c r="E3" i="117"/>
  <c r="B4" i="117"/>
  <c r="B5" i="117"/>
  <c r="B6" i="117"/>
  <c r="B7" i="117"/>
  <c r="B3" i="117"/>
  <c r="D27" i="113"/>
  <c r="E27" i="113"/>
  <c r="F27" i="113"/>
  <c r="G27" i="113"/>
  <c r="H27" i="113"/>
  <c r="C28" i="113"/>
  <c r="D28" i="113"/>
  <c r="E28" i="113"/>
  <c r="F28" i="113"/>
  <c r="G28" i="113"/>
  <c r="H28" i="113"/>
  <c r="I28" i="113"/>
  <c r="J28" i="113"/>
  <c r="C29" i="113"/>
  <c r="D29" i="113"/>
  <c r="E29" i="113"/>
  <c r="F29" i="113"/>
  <c r="G29" i="113"/>
  <c r="H29" i="113"/>
  <c r="I29" i="113"/>
  <c r="J29" i="113"/>
  <c r="B29" i="113"/>
  <c r="B28" i="113"/>
  <c r="C3" i="113"/>
  <c r="C125" i="154" s="1"/>
  <c r="D3" i="113"/>
  <c r="E3" i="113"/>
  <c r="B3" i="113"/>
  <c r="B125" i="154" s="1"/>
  <c r="J3" i="113"/>
  <c r="J125" i="154" s="1"/>
  <c r="I3" i="113"/>
  <c r="I125" i="154" s="1"/>
  <c r="J7" i="117"/>
  <c r="I7" i="117"/>
  <c r="J6" i="117"/>
  <c r="I6" i="117"/>
  <c r="J5" i="117"/>
  <c r="I5" i="117"/>
  <c r="J4" i="117"/>
  <c r="I4" i="117"/>
  <c r="J3" i="117"/>
  <c r="I3" i="117"/>
  <c r="M3" i="114"/>
  <c r="M7" i="118"/>
  <c r="L7" i="118"/>
  <c r="M6" i="118"/>
  <c r="L6" i="118"/>
  <c r="M5" i="118"/>
  <c r="L5" i="118"/>
  <c r="M4" i="118"/>
  <c r="L4" i="118"/>
  <c r="M3" i="118"/>
  <c r="L3" i="118"/>
  <c r="D27" i="115"/>
  <c r="G27" i="115"/>
  <c r="H27" i="115"/>
  <c r="I27" i="115"/>
  <c r="K27" i="115"/>
  <c r="L27" i="115"/>
  <c r="M27" i="115"/>
  <c r="G28" i="115"/>
  <c r="H28" i="115"/>
  <c r="I28" i="115"/>
  <c r="K28" i="115"/>
  <c r="L28" i="115"/>
  <c r="M28" i="115"/>
  <c r="C29" i="115"/>
  <c r="D29" i="115"/>
  <c r="E29" i="115"/>
  <c r="F29" i="115"/>
  <c r="G29" i="115"/>
  <c r="H29" i="115"/>
  <c r="I29" i="115"/>
  <c r="J29" i="115"/>
  <c r="K29" i="115"/>
  <c r="L29" i="115"/>
  <c r="M29" i="115"/>
  <c r="N29" i="115"/>
  <c r="B29" i="115"/>
  <c r="B28" i="115"/>
  <c r="C118" i="154"/>
  <c r="D118" i="154"/>
  <c r="E118" i="154"/>
  <c r="F118" i="154"/>
  <c r="C117" i="154"/>
  <c r="D117" i="154"/>
  <c r="E117" i="154"/>
  <c r="F117" i="154"/>
  <c r="B118" i="154"/>
  <c r="B117" i="154"/>
  <c r="C5" i="119"/>
  <c r="C29" i="119"/>
  <c r="D5" i="119"/>
  <c r="E5" i="119"/>
  <c r="F5" i="119"/>
  <c r="C4" i="119"/>
  <c r="D4" i="119"/>
  <c r="E4" i="119"/>
  <c r="F4" i="119"/>
  <c r="C6" i="119"/>
  <c r="D6" i="119"/>
  <c r="E6" i="119"/>
  <c r="F6" i="119"/>
  <c r="O6" i="119"/>
  <c r="C7" i="119"/>
  <c r="D7" i="119"/>
  <c r="E7" i="119"/>
  <c r="F7" i="119"/>
  <c r="D27" i="119"/>
  <c r="E27" i="119"/>
  <c r="J3" i="119"/>
  <c r="J27" i="119"/>
  <c r="B4" i="119"/>
  <c r="B5" i="119"/>
  <c r="B29" i="119"/>
  <c r="B6" i="119"/>
  <c r="B7" i="119"/>
  <c r="B3" i="119"/>
  <c r="D29" i="119"/>
  <c r="E29" i="119"/>
  <c r="G29" i="119"/>
  <c r="H29" i="119"/>
  <c r="I29" i="119"/>
  <c r="J29" i="119"/>
  <c r="K29" i="119"/>
  <c r="L29" i="119"/>
  <c r="M29" i="119"/>
  <c r="C28" i="119"/>
  <c r="D28" i="119"/>
  <c r="E28" i="119"/>
  <c r="G28" i="119"/>
  <c r="H28" i="119"/>
  <c r="I28" i="119"/>
  <c r="J28" i="119"/>
  <c r="K28" i="119"/>
  <c r="L28" i="119"/>
  <c r="M28" i="119"/>
  <c r="B28" i="119"/>
  <c r="C27" i="119"/>
  <c r="G27" i="119"/>
  <c r="H27" i="119"/>
  <c r="I27" i="119"/>
  <c r="K27" i="119"/>
  <c r="L27" i="119"/>
  <c r="M27" i="119"/>
  <c r="B27" i="119"/>
  <c r="J118" i="154"/>
  <c r="J117" i="154"/>
  <c r="J7" i="119"/>
  <c r="J6" i="119"/>
  <c r="J5" i="119"/>
  <c r="J4" i="119"/>
  <c r="P4" i="116"/>
  <c r="R4" i="116" s="1"/>
  <c r="P3" i="116"/>
  <c r="R3" i="116" s="1"/>
  <c r="R7" i="120"/>
  <c r="P7" i="120"/>
  <c r="P6" i="120"/>
  <c r="R5" i="120"/>
  <c r="P5" i="120"/>
  <c r="P4" i="120"/>
  <c r="R3" i="120"/>
  <c r="P3" i="120"/>
  <c r="J37" i="105"/>
  <c r="T38" i="105"/>
  <c r="X37" i="105"/>
  <c r="J39" i="105"/>
  <c r="T37" i="100"/>
  <c r="X37" i="100"/>
  <c r="J39" i="100"/>
  <c r="T4" i="100"/>
  <c r="T38" i="100" s="1"/>
  <c r="X4" i="100"/>
  <c r="X38" i="100" s="1"/>
  <c r="J4" i="100"/>
  <c r="J38" i="100" s="1"/>
  <c r="T37" i="105"/>
  <c r="T4" i="106"/>
  <c r="T37" i="106" s="1"/>
  <c r="J4" i="106"/>
  <c r="T39" i="106"/>
  <c r="X39" i="100"/>
  <c r="X39" i="105"/>
  <c r="B37" i="106"/>
  <c r="C37" i="106"/>
  <c r="D37" i="106"/>
  <c r="E37" i="106"/>
  <c r="F37" i="106"/>
  <c r="G37" i="106"/>
  <c r="H37" i="106"/>
  <c r="I37" i="106"/>
  <c r="L37" i="106"/>
  <c r="M37" i="106"/>
  <c r="N37" i="106"/>
  <c r="O37" i="106"/>
  <c r="P37" i="106"/>
  <c r="Q37" i="106"/>
  <c r="R37" i="106"/>
  <c r="S37" i="106"/>
  <c r="U37" i="106"/>
  <c r="B38" i="106"/>
  <c r="C38" i="106"/>
  <c r="D38" i="106"/>
  <c r="E38" i="106"/>
  <c r="F38" i="106"/>
  <c r="G38" i="106"/>
  <c r="H38" i="106"/>
  <c r="I38" i="106"/>
  <c r="L38" i="106"/>
  <c r="M38" i="106"/>
  <c r="N38" i="106"/>
  <c r="O38" i="106"/>
  <c r="P38" i="106"/>
  <c r="Q38" i="106"/>
  <c r="R38" i="106"/>
  <c r="S38" i="106"/>
  <c r="B39" i="106"/>
  <c r="C39" i="106"/>
  <c r="D39" i="106"/>
  <c r="E39" i="106"/>
  <c r="F39" i="106"/>
  <c r="G39" i="106"/>
  <c r="H39" i="106"/>
  <c r="I39" i="106"/>
  <c r="L39" i="106"/>
  <c r="M39" i="106"/>
  <c r="N39" i="106"/>
  <c r="O39" i="106"/>
  <c r="P39" i="106"/>
  <c r="Q39" i="106"/>
  <c r="R39" i="106"/>
  <c r="S39" i="106"/>
  <c r="U39" i="106"/>
  <c r="B37" i="105"/>
  <c r="C37" i="105"/>
  <c r="D37" i="105"/>
  <c r="E37" i="105"/>
  <c r="F37" i="105"/>
  <c r="G37" i="105"/>
  <c r="H37" i="105"/>
  <c r="I37" i="105"/>
  <c r="L37" i="105"/>
  <c r="M37" i="105"/>
  <c r="N37" i="105"/>
  <c r="O37" i="105"/>
  <c r="P37" i="105"/>
  <c r="Q37" i="105"/>
  <c r="R37" i="105"/>
  <c r="S37" i="105"/>
  <c r="U37" i="105"/>
  <c r="B38" i="105"/>
  <c r="C38" i="105"/>
  <c r="D38" i="105"/>
  <c r="E38" i="105"/>
  <c r="F38" i="105"/>
  <c r="G38" i="105"/>
  <c r="H38" i="105"/>
  <c r="I38" i="105"/>
  <c r="L38" i="105"/>
  <c r="M38" i="105"/>
  <c r="N38" i="105"/>
  <c r="O38" i="105"/>
  <c r="P38" i="105"/>
  <c r="Q38" i="105"/>
  <c r="R38" i="105"/>
  <c r="S38" i="105"/>
  <c r="U38" i="105"/>
  <c r="B39" i="105"/>
  <c r="C39" i="105"/>
  <c r="D39" i="105"/>
  <c r="E39" i="105"/>
  <c r="F39" i="105"/>
  <c r="G39" i="105"/>
  <c r="H39" i="105"/>
  <c r="I39" i="105"/>
  <c r="L39" i="105"/>
  <c r="M39" i="105"/>
  <c r="N39" i="105"/>
  <c r="O39" i="105"/>
  <c r="P39" i="105"/>
  <c r="Q39" i="105"/>
  <c r="R39" i="105"/>
  <c r="S39" i="105"/>
  <c r="U39" i="105"/>
  <c r="V39" i="105"/>
  <c r="L38" i="100"/>
  <c r="M38" i="100"/>
  <c r="N38" i="100"/>
  <c r="O38" i="100"/>
  <c r="P38" i="100"/>
  <c r="Q38" i="100"/>
  <c r="R38" i="100"/>
  <c r="S38" i="100"/>
  <c r="U38" i="100"/>
  <c r="L39" i="100"/>
  <c r="M39" i="100"/>
  <c r="N39" i="100"/>
  <c r="O39" i="100"/>
  <c r="P39" i="100"/>
  <c r="Q39" i="100"/>
  <c r="R39" i="100"/>
  <c r="S39" i="100"/>
  <c r="U39" i="100"/>
  <c r="M37" i="100"/>
  <c r="N37" i="100"/>
  <c r="O37" i="100"/>
  <c r="P37" i="100"/>
  <c r="Q37" i="100"/>
  <c r="R37" i="100"/>
  <c r="S37" i="100"/>
  <c r="U37" i="100"/>
  <c r="B38" i="100"/>
  <c r="C38" i="100"/>
  <c r="D38" i="100"/>
  <c r="E38" i="100"/>
  <c r="F38" i="100"/>
  <c r="G38" i="100"/>
  <c r="H38" i="100"/>
  <c r="I38" i="100"/>
  <c r="B39" i="100"/>
  <c r="C39" i="100"/>
  <c r="D39" i="100"/>
  <c r="E39" i="100"/>
  <c r="F39" i="100"/>
  <c r="G39" i="100"/>
  <c r="H39" i="100"/>
  <c r="I39" i="100"/>
  <c r="B37" i="100"/>
  <c r="C37" i="100"/>
  <c r="D37" i="100"/>
  <c r="E37" i="100"/>
  <c r="F37" i="100"/>
  <c r="G37" i="100"/>
  <c r="H37" i="100"/>
  <c r="I37" i="100"/>
  <c r="L37" i="100"/>
  <c r="X38" i="106"/>
  <c r="X39" i="106"/>
  <c r="X37" i="106"/>
  <c r="V37" i="100"/>
  <c r="V39" i="100"/>
  <c r="V38" i="100"/>
  <c r="W39" i="105"/>
  <c r="V38" i="105"/>
  <c r="V37" i="105"/>
  <c r="W37" i="106"/>
  <c r="V37" i="106"/>
  <c r="W39" i="106"/>
  <c r="V39" i="106"/>
  <c r="W38" i="106"/>
  <c r="V38" i="106"/>
  <c r="U38" i="106"/>
  <c r="W38" i="100"/>
  <c r="W39" i="100"/>
  <c r="W37" i="100"/>
  <c r="W37" i="105"/>
  <c r="W38" i="105"/>
  <c r="X38" i="105"/>
  <c r="J37" i="106"/>
  <c r="O29" i="115"/>
  <c r="O5" i="119"/>
  <c r="O29" i="119" s="1"/>
  <c r="N29" i="119"/>
  <c r="F29" i="119"/>
  <c r="O4" i="119"/>
  <c r="N28" i="119"/>
  <c r="F28" i="119"/>
  <c r="J37" i="100" l="1"/>
  <c r="J28" i="115"/>
  <c r="O29" i="123"/>
  <c r="D28" i="115"/>
  <c r="C28" i="115"/>
  <c r="E28" i="115"/>
  <c r="E27" i="115"/>
  <c r="K86" i="154"/>
  <c r="L69" i="155"/>
  <c r="O28" i="149"/>
  <c r="J27" i="113"/>
  <c r="I27" i="113"/>
  <c r="J27" i="115"/>
  <c r="L38" i="154"/>
  <c r="T38" i="104"/>
  <c r="T39" i="100"/>
  <c r="Y4" i="100"/>
  <c r="Y38" i="100" s="1"/>
  <c r="T39" i="105"/>
  <c r="T39" i="104"/>
  <c r="Y9" i="104"/>
  <c r="J39" i="104"/>
  <c r="K38" i="154"/>
  <c r="N28" i="115"/>
  <c r="F28" i="115"/>
  <c r="K70" i="154"/>
  <c r="N28" i="130"/>
  <c r="L69" i="154"/>
  <c r="O27" i="130"/>
  <c r="N27" i="133"/>
  <c r="K52" i="154"/>
  <c r="L4" i="155"/>
  <c r="C27" i="113"/>
  <c r="B27" i="113"/>
  <c r="F27" i="115"/>
  <c r="B27" i="115"/>
  <c r="C27" i="115"/>
  <c r="O28" i="133"/>
  <c r="L53" i="154"/>
  <c r="N28" i="133"/>
  <c r="K53" i="154"/>
  <c r="O27" i="133"/>
  <c r="L52" i="154"/>
  <c r="K37" i="154"/>
  <c r="N28" i="139"/>
  <c r="O4" i="139"/>
  <c r="L37" i="154" s="1"/>
  <c r="K36" i="154"/>
  <c r="N27" i="139"/>
  <c r="J38" i="106"/>
  <c r="T38" i="106"/>
  <c r="J39" i="106"/>
  <c r="J38" i="105"/>
  <c r="Y12" i="104"/>
  <c r="J38" i="104"/>
  <c r="Y5" i="104"/>
  <c r="Y37" i="104" s="1"/>
  <c r="J37" i="104"/>
  <c r="Y4" i="106"/>
  <c r="Y37" i="106" s="1"/>
  <c r="L29" i="155"/>
  <c r="O28" i="164"/>
  <c r="O27" i="158"/>
  <c r="L52" i="155"/>
  <c r="L6" i="155"/>
  <c r="O29" i="171"/>
  <c r="L5" i="155"/>
  <c r="O28" i="171"/>
  <c r="F27" i="119"/>
  <c r="N27" i="119"/>
  <c r="O3" i="119"/>
  <c r="O27" i="119" s="1"/>
  <c r="O28" i="119"/>
  <c r="Y38" i="104" l="1"/>
  <c r="Y38" i="106"/>
  <c r="O28" i="139"/>
  <c r="O28" i="123"/>
  <c r="L86" i="154"/>
  <c r="Y37" i="100"/>
  <c r="Y39" i="100"/>
  <c r="Y37" i="105"/>
  <c r="Y39" i="105"/>
  <c r="Y39" i="104"/>
  <c r="K118" i="154"/>
  <c r="L70" i="154"/>
  <c r="O28" i="130"/>
  <c r="K117" i="154"/>
  <c r="N27" i="115"/>
  <c r="O27" i="139"/>
  <c r="L36" i="154"/>
  <c r="Y39" i="106"/>
  <c r="Y38" i="105"/>
  <c r="L118" i="154" l="1"/>
  <c r="O28" i="115"/>
  <c r="O27" i="115"/>
  <c r="L117" i="154"/>
</calcChain>
</file>

<file path=xl/sharedStrings.xml><?xml version="1.0" encoding="utf-8"?>
<sst xmlns="http://schemas.openxmlformats.org/spreadsheetml/2006/main" count="2521" uniqueCount="196">
  <si>
    <t>City</t>
  </si>
  <si>
    <t>Ave</t>
  </si>
  <si>
    <t>Total</t>
  </si>
  <si>
    <t>Grand Total</t>
  </si>
  <si>
    <t>Reg</t>
  </si>
  <si>
    <t>Game</t>
  </si>
  <si>
    <t>First</t>
  </si>
  <si>
    <t>Last</t>
  </si>
  <si>
    <t>Hcdp</t>
  </si>
  <si>
    <t>Gold</t>
  </si>
  <si>
    <t>Silver</t>
  </si>
  <si>
    <t>Bronze</t>
  </si>
  <si>
    <t>Medal</t>
  </si>
  <si>
    <t>Hdcp</t>
  </si>
  <si>
    <t>Grand</t>
  </si>
  <si>
    <t>F         I         N         A         L                    R         E         S         U         L         T         S</t>
  </si>
  <si>
    <t>Name</t>
  </si>
  <si>
    <t>Lane 3</t>
  </si>
  <si>
    <t>Lane 4</t>
  </si>
  <si>
    <t>Lane 5</t>
  </si>
  <si>
    <t>Lane 6</t>
  </si>
  <si>
    <t>Lane 7</t>
  </si>
  <si>
    <t>Lane 8</t>
  </si>
  <si>
    <t>Lane 9</t>
  </si>
  <si>
    <t>Lane 10</t>
  </si>
  <si>
    <t>Lane 11</t>
  </si>
  <si>
    <t>Lane 12</t>
  </si>
  <si>
    <t>Lane 13</t>
  </si>
  <si>
    <t>Lane 14</t>
  </si>
  <si>
    <t>Lane 15</t>
  </si>
  <si>
    <t>Lane 16</t>
  </si>
  <si>
    <t>Lane 17</t>
  </si>
  <si>
    <t>Lane 18</t>
  </si>
  <si>
    <t>Lane 19</t>
  </si>
  <si>
    <t>Lane 20</t>
  </si>
  <si>
    <t>Lane 21</t>
  </si>
  <si>
    <t>Lane 22</t>
  </si>
  <si>
    <t>Lane 23</t>
  </si>
  <si>
    <t>Lane 24</t>
  </si>
  <si>
    <t>Lane 1</t>
  </si>
  <si>
    <t>Lane 2</t>
  </si>
  <si>
    <t>Lane1</t>
  </si>
  <si>
    <t>San</t>
  </si>
  <si>
    <t xml:space="preserve">Reg </t>
  </si>
  <si>
    <t>Formula's Don’t Show on Printout</t>
  </si>
  <si>
    <t>Formula's Don't Show on Printout</t>
  </si>
  <si>
    <t>Lane 25</t>
  </si>
  <si>
    <t>Lane 26</t>
  </si>
  <si>
    <t>Lane 27</t>
  </si>
  <si>
    <t>Lane 28</t>
  </si>
  <si>
    <t>Lane 29</t>
  </si>
  <si>
    <t>Lane 30</t>
  </si>
  <si>
    <t>Lane 31</t>
  </si>
  <si>
    <t>Lane 32</t>
  </si>
  <si>
    <t>Lane 33</t>
  </si>
  <si>
    <t>Lane 34</t>
  </si>
  <si>
    <t>Lane 35</t>
  </si>
  <si>
    <t>Lane 36</t>
  </si>
  <si>
    <t>RETURN TO FINALS IN THE MORNING - BE HERE AT 8:30 A.M.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</si>
  <si>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</si>
  <si>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</si>
  <si>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</si>
  <si>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</si>
  <si>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</si>
  <si>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</si>
  <si>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</si>
  <si>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</si>
  <si>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</si>
  <si>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</si>
  <si>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Total Scratch</t>
  </si>
  <si>
    <t>Doubles</t>
  </si>
  <si>
    <t>Team Total</t>
  </si>
  <si>
    <t>w/HDCP</t>
  </si>
  <si>
    <t>Scratch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</si>
  <si>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</si>
  <si>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</si>
  <si>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</si>
  <si>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</si>
  <si>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</si>
  <si>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</si>
  <si>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</si>
  <si>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</si>
  <si>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</si>
  <si>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</si>
  <si>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</si>
  <si>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</si>
  <si>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</si>
  <si>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</si>
  <si>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Team 25</t>
  </si>
  <si>
    <t>Team 26</t>
  </si>
  <si>
    <t>Team 27</t>
  </si>
  <si>
    <t>Team 28</t>
  </si>
  <si>
    <t>Team 29</t>
  </si>
  <si>
    <t>Team 30</t>
  </si>
  <si>
    <t>Team</t>
  </si>
  <si>
    <t>HDCP</t>
  </si>
  <si>
    <t>21-34 Female Handicap Finals</t>
  </si>
  <si>
    <t>21-34 Female Scratch Finals</t>
  </si>
  <si>
    <t>21-34 Male Handicap Finals</t>
  </si>
  <si>
    <t>21-34 Male Scratch Finals</t>
  </si>
  <si>
    <t>35-54 Female Scratch Finals</t>
  </si>
  <si>
    <t>35-54 Male Handicap Finals</t>
  </si>
  <si>
    <t>35-54 Male Scratch Finals</t>
  </si>
  <si>
    <t>11 &amp; Under Mixed Handicap Finals</t>
  </si>
  <si>
    <t>12-15 Female Handicap Finals</t>
  </si>
  <si>
    <t>12-15 Female Scratch Finals</t>
  </si>
  <si>
    <t>12-15 Male Handicap Finals</t>
  </si>
  <si>
    <t>12-15 Male Scratch Finals</t>
  </si>
  <si>
    <t>16-20 Female Handicap Finals</t>
  </si>
  <si>
    <t>16-20 Female Scratch Finals</t>
  </si>
  <si>
    <t>16-20 Male Handicap Finals</t>
  </si>
  <si>
    <t>16-20 Male Scratch Finals</t>
  </si>
  <si>
    <t>Last Name</t>
  </si>
  <si>
    <t>First Name</t>
  </si>
  <si>
    <t>Team Totals</t>
  </si>
  <si>
    <t>55-64 Female Handicap Finals</t>
  </si>
  <si>
    <t>55-64 Female Scratch Finals</t>
  </si>
  <si>
    <t>55-64 Male Handicap Finals</t>
  </si>
  <si>
    <t>55-64 Male Scratch Finals</t>
  </si>
  <si>
    <t>65-over Female Handicap Finals</t>
  </si>
  <si>
    <t>65-over Female Scratch Finals</t>
  </si>
  <si>
    <t>65-over Male Handicap Finals</t>
  </si>
  <si>
    <t>65-over Male Scratch Finals</t>
  </si>
  <si>
    <t xml:space="preserve"> </t>
  </si>
  <si>
    <t>35-54 Female Handicap Finals</t>
  </si>
  <si>
    <t xml:space="preserve">    </t>
  </si>
  <si>
    <t>Cron</t>
  </si>
  <si>
    <t>Aaron</t>
  </si>
  <si>
    <t>Robinson</t>
  </si>
  <si>
    <t>Gregory</t>
  </si>
  <si>
    <t>Matyjevich</t>
  </si>
  <si>
    <t>Elena</t>
  </si>
  <si>
    <t>Eric</t>
  </si>
  <si>
    <t>Barnes</t>
  </si>
  <si>
    <t>Kyle</t>
  </si>
  <si>
    <t>Lane3</t>
  </si>
  <si>
    <t>Lane4</t>
  </si>
  <si>
    <t>Lane5</t>
  </si>
  <si>
    <t>Lane6</t>
  </si>
  <si>
    <t>Lane7</t>
  </si>
  <si>
    <t>Lane8</t>
  </si>
  <si>
    <t>Matt</t>
  </si>
  <si>
    <t>Williams</t>
  </si>
  <si>
    <t>Brian</t>
  </si>
  <si>
    <t>Audrey</t>
  </si>
  <si>
    <t>Rodrigues</t>
  </si>
  <si>
    <t>Sandy</t>
  </si>
  <si>
    <t>Christine</t>
  </si>
  <si>
    <t>Reinhard</t>
  </si>
  <si>
    <t>Kevin</t>
  </si>
  <si>
    <t>Reichenbach</t>
  </si>
  <si>
    <t>William</t>
  </si>
  <si>
    <t>Bret</t>
  </si>
  <si>
    <t>York</t>
  </si>
  <si>
    <t>Robert</t>
  </si>
  <si>
    <t>Miller</t>
  </si>
  <si>
    <t>Walter</t>
  </si>
  <si>
    <t xml:space="preserve">        2015 Keystone State Games - Lanes Assignments</t>
  </si>
  <si>
    <t>Landen</t>
  </si>
  <si>
    <t>Freeman</t>
  </si>
  <si>
    <t>Alex</t>
  </si>
  <si>
    <t>Pfleckl</t>
  </si>
  <si>
    <t>Savercool</t>
  </si>
  <si>
    <t>Allison</t>
  </si>
  <si>
    <t>Cynthia</t>
  </si>
  <si>
    <t>Michelle</t>
  </si>
  <si>
    <t>Aldrich</t>
  </si>
  <si>
    <t>Larry</t>
  </si>
  <si>
    <t>Bob</t>
  </si>
  <si>
    <t>Bev</t>
  </si>
  <si>
    <t>Alexander</t>
  </si>
  <si>
    <t>Beverly</t>
  </si>
  <si>
    <t>2016 Keystone State Games - Lane Assignments</t>
  </si>
  <si>
    <t xml:space="preserve">         2016 Keystone State Games - Lanes Assignments</t>
  </si>
  <si>
    <t xml:space="preserve">       2016 Keystone State Games - Lanes Assignments</t>
  </si>
  <si>
    <t xml:space="preserve">       2016 Keystone State Games - Lane Assignments</t>
  </si>
  <si>
    <t xml:space="preserve">      2016 Keystone State Games - Lane Assignments</t>
  </si>
  <si>
    <t xml:space="preserve">         2016 Keystone State Games - Lane Assignments</t>
  </si>
  <si>
    <t xml:space="preserve">        2016 Keystone State Games - Lane Assignments</t>
  </si>
  <si>
    <t>Maribeth</t>
  </si>
  <si>
    <t>Baker</t>
  </si>
  <si>
    <t>Heckman</t>
  </si>
  <si>
    <t>Tyler</t>
  </si>
  <si>
    <t>Emerson</t>
  </si>
  <si>
    <t>Matyjevick</t>
  </si>
  <si>
    <t>Joellen</t>
  </si>
  <si>
    <t>Jason</t>
  </si>
  <si>
    <t>Shelly</t>
  </si>
  <si>
    <t>Garin</t>
  </si>
  <si>
    <t>Renee</t>
  </si>
  <si>
    <t>Volker</t>
  </si>
  <si>
    <t>Jeff</t>
  </si>
  <si>
    <t>Grilz</t>
  </si>
  <si>
    <t>Chris</t>
  </si>
  <si>
    <t>Soltis</t>
  </si>
  <si>
    <t>Joseph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</si>
</sst>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i/>
      <sz val="14"/>
      <color indexed="10"/>
      <name val="Arial"/>
      <family val="2"/>
    </font>
    <font>
      <i/>
      <sz val="14"/>
      <color indexed="10"/>
      <name val="Arial"/>
      <family val="2"/>
    </font>
    <font>
      <i/>
      <sz val="10"/>
      <name val="Arial"/>
      <family val="2"/>
    </font>
    <font>
      <sz val="12"/>
      <color indexed="8"/>
      <name val="Arial"/>
      <family val="2"/>
    </font>
    <font>
      <b/>
      <i/>
      <sz val="12"/>
      <name val="Arial"/>
      <family val="2"/>
    </font>
    <font>
      <b/>
      <i/>
      <sz val="18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i/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18"/>
      <name val="Arial"/>
      <family val="2"/>
    </font>
    <font>
      <sz val="12"/>
      <name val="Arial"/>
      <family val="2"/>
    </font>
    <font>
      <strike/>
      <sz val="12"/>
      <color indexed="8"/>
      <name val="Arial"/>
      <family val="2"/>
    </font>
    <font>
      <strike/>
      <sz val="12"/>
      <name val="Arial"/>
      <family val="2"/>
    </font>
    <font>
      <b/>
      <sz val="12"/>
      <color indexed="9"/>
      <name val="Arial"/>
      <family val="2"/>
    </font>
    <font>
      <sz val="10"/>
      <color indexed="10"/>
      <name val="Arial"/>
      <family val="2"/>
    </font>
    <font>
      <b/>
      <sz val="12"/>
      <color theme="0"/>
      <name val="Arial"/>
      <family val="2"/>
    </font>
    <font>
      <i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42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/>
    <xf numFmtId="0" fontId="1" fillId="0" borderId="1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0" borderId="10" xfId="0" applyNumberFormat="1" applyFont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1" fontId="2" fillId="2" borderId="1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0" xfId="0" applyFont="1"/>
    <xf numFmtId="0" fontId="9" fillId="0" borderId="9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 applyProtection="1">
      <alignment horizontal="center"/>
    </xf>
    <xf numFmtId="1" fontId="1" fillId="0" borderId="4" xfId="0" applyNumberFormat="1" applyFont="1" applyFill="1" applyBorder="1" applyAlignment="1" applyProtection="1">
      <alignment horizontal="center"/>
    </xf>
    <xf numFmtId="0" fontId="16" fillId="0" borderId="0" xfId="0" applyFont="1"/>
    <xf numFmtId="0" fontId="17" fillId="0" borderId="2" xfId="0" applyFont="1" applyBorder="1" applyAlignment="1" applyProtection="1">
      <alignment horizont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37" xfId="0" applyFont="1" applyFill="1" applyBorder="1" applyAlignment="1" applyProtection="1">
      <alignment horizontal="center"/>
    </xf>
    <xf numFmtId="0" fontId="17" fillId="0" borderId="2" xfId="0" applyFont="1" applyBorder="1" applyAlignment="1">
      <alignment horizontal="center"/>
    </xf>
    <xf numFmtId="0" fontId="16" fillId="0" borderId="0" xfId="0" applyFont="1" applyFill="1"/>
    <xf numFmtId="0" fontId="16" fillId="0" borderId="0" xfId="0" applyFont="1" applyAlignment="1">
      <alignment horizontal="center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7" fillId="0" borderId="38" xfId="0" applyFont="1" applyFill="1" applyBorder="1" applyAlignment="1" applyProtection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 applyProtection="1">
      <alignment horizontal="center"/>
      <protection locked="0"/>
    </xf>
    <xf numFmtId="0" fontId="16" fillId="0" borderId="4" xfId="0" applyFont="1" applyFill="1" applyBorder="1" applyAlignment="1" applyProtection="1">
      <alignment horizontal="center"/>
    </xf>
    <xf numFmtId="1" fontId="16" fillId="0" borderId="4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 applyProtection="1">
      <alignment horizontal="center"/>
      <protection locked="0"/>
    </xf>
    <xf numFmtId="0" fontId="16" fillId="0" borderId="40" xfId="0" applyFont="1" applyFill="1" applyBorder="1" applyAlignment="1" applyProtection="1">
      <alignment horizontal="center"/>
      <protection locked="0"/>
    </xf>
    <xf numFmtId="0" fontId="16" fillId="0" borderId="40" xfId="0" applyFont="1" applyFill="1" applyBorder="1" applyAlignment="1" applyProtection="1">
      <alignment horizontal="center"/>
    </xf>
    <xf numFmtId="0" fontId="16" fillId="0" borderId="28" xfId="0" applyFont="1" applyFill="1" applyBorder="1" applyAlignment="1" applyProtection="1">
      <alignment horizontal="center"/>
      <protection locked="0"/>
    </xf>
    <xf numFmtId="0" fontId="16" fillId="0" borderId="1" xfId="0" applyFont="1" applyFill="1" applyBorder="1"/>
    <xf numFmtId="1" fontId="16" fillId="0" borderId="28" xfId="0" applyNumberFormat="1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</xf>
    <xf numFmtId="1" fontId="16" fillId="0" borderId="2" xfId="0" applyNumberFormat="1" applyFont="1" applyFill="1" applyBorder="1" applyAlignment="1" applyProtection="1">
      <alignment horizontal="center"/>
    </xf>
    <xf numFmtId="1" fontId="16" fillId="0" borderId="6" xfId="0" applyNumberFormat="1" applyFont="1" applyFill="1" applyBorder="1" applyAlignment="1" applyProtection="1">
      <alignment horizontal="center"/>
    </xf>
    <xf numFmtId="1" fontId="16" fillId="0" borderId="6" xfId="0" applyNumberFormat="1" applyFont="1" applyFill="1" applyBorder="1" applyAlignment="1" applyProtection="1">
      <alignment horizontal="center"/>
      <protection locked="0"/>
    </xf>
    <xf numFmtId="1" fontId="16" fillId="0" borderId="3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/>
    <xf numFmtId="1" fontId="16" fillId="0" borderId="0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5" fillId="3" borderId="40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 applyProtection="1">
      <alignment horizontal="center"/>
      <protection locked="0"/>
    </xf>
    <xf numFmtId="0" fontId="16" fillId="0" borderId="17" xfId="0" applyFont="1" applyFill="1" applyBorder="1" applyAlignment="1" applyProtection="1">
      <alignment horizontal="center"/>
      <protection locked="0"/>
    </xf>
    <xf numFmtId="0" fontId="16" fillId="0" borderId="1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17" fillId="0" borderId="7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43" xfId="0" applyFont="1" applyFill="1" applyBorder="1" applyAlignment="1">
      <alignment horizontal="center"/>
    </xf>
    <xf numFmtId="0" fontId="15" fillId="3" borderId="26" xfId="0" applyFont="1" applyFill="1" applyBorder="1" applyAlignment="1">
      <alignment horizontal="center"/>
    </xf>
    <xf numFmtId="0" fontId="15" fillId="3" borderId="44" xfId="0" applyFont="1" applyFill="1" applyBorder="1" applyAlignment="1">
      <alignment horizontal="center"/>
    </xf>
    <xf numFmtId="0" fontId="20" fillId="4" borderId="29" xfId="0" applyFont="1" applyFill="1" applyBorder="1" applyAlignment="1">
      <alignment horizontal="center"/>
    </xf>
    <xf numFmtId="0" fontId="20" fillId="4" borderId="30" xfId="0" applyFont="1" applyFill="1" applyBorder="1" applyAlignment="1">
      <alignment horizontal="center"/>
    </xf>
    <xf numFmtId="0" fontId="20" fillId="4" borderId="15" xfId="0" applyFont="1" applyFill="1" applyBorder="1" applyAlignment="1">
      <alignment horizontal="center"/>
    </xf>
    <xf numFmtId="0" fontId="20" fillId="4" borderId="45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2" fillId="3" borderId="48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top"/>
    </xf>
    <xf numFmtId="0" fontId="22" fillId="0" borderId="11" xfId="0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top"/>
    </xf>
    <xf numFmtId="0" fontId="22" fillId="0" borderId="13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/>
    </xf>
    <xf numFmtId="0" fontId="1" fillId="3" borderId="42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 vertical="top"/>
    </xf>
    <xf numFmtId="0" fontId="22" fillId="0" borderId="11" xfId="0" applyFont="1" applyFill="1" applyBorder="1" applyAlignment="1">
      <alignment horizontal="center" vertical="top"/>
    </xf>
    <xf numFmtId="0" fontId="22" fillId="0" borderId="12" xfId="0" applyFont="1" applyFill="1" applyBorder="1" applyAlignment="1">
      <alignment horizontal="center" vertical="top"/>
    </xf>
    <xf numFmtId="0" fontId="22" fillId="0" borderId="13" xfId="0" applyFont="1" applyFill="1" applyBorder="1" applyAlignment="1">
      <alignment horizontal="center" vertical="top"/>
    </xf>
    <xf numFmtId="0" fontId="22" fillId="0" borderId="12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0" fontId="24" fillId="3" borderId="25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 vertical="top"/>
    </xf>
    <xf numFmtId="0" fontId="24" fillId="0" borderId="13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17" fillId="7" borderId="2" xfId="0" applyFont="1" applyFill="1" applyBorder="1" applyAlignment="1" applyProtection="1">
      <alignment horizontal="center"/>
    </xf>
    <xf numFmtId="0" fontId="17" fillId="7" borderId="3" xfId="0" applyFont="1" applyFill="1" applyBorder="1" applyAlignment="1" applyProtection="1">
      <alignment horizontal="center"/>
    </xf>
    <xf numFmtId="0" fontId="16" fillId="7" borderId="4" xfId="0" applyFont="1" applyFill="1" applyBorder="1" applyAlignment="1" applyProtection="1">
      <alignment horizontal="center"/>
      <protection locked="0"/>
    </xf>
    <xf numFmtId="0" fontId="16" fillId="7" borderId="1" xfId="0" applyFont="1" applyFill="1" applyBorder="1" applyAlignment="1" applyProtection="1">
      <alignment horizontal="center"/>
    </xf>
    <xf numFmtId="0" fontId="16" fillId="7" borderId="4" xfId="0" applyFont="1" applyFill="1" applyBorder="1" applyAlignment="1" applyProtection="1">
      <alignment horizontal="center"/>
    </xf>
    <xf numFmtId="0" fontId="16" fillId="7" borderId="1" xfId="0" applyFont="1" applyFill="1" applyBorder="1" applyAlignment="1" applyProtection="1">
      <alignment horizontal="center"/>
      <protection locked="0"/>
    </xf>
    <xf numFmtId="0" fontId="16" fillId="7" borderId="1" xfId="0" applyFont="1" applyFill="1" applyBorder="1"/>
    <xf numFmtId="1" fontId="16" fillId="7" borderId="1" xfId="0" applyNumberFormat="1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6" fillId="7" borderId="41" xfId="0" applyFont="1" applyFill="1" applyBorder="1" applyAlignment="1" applyProtection="1">
      <alignment horizontal="center"/>
      <protection locked="0"/>
    </xf>
    <xf numFmtId="0" fontId="16" fillId="7" borderId="39" xfId="0" applyFont="1" applyFill="1" applyBorder="1" applyAlignment="1" applyProtection="1">
      <alignment horizontal="center"/>
      <protection locked="0"/>
    </xf>
    <xf numFmtId="0" fontId="21" fillId="0" borderId="0" xfId="0" applyFont="1" applyFill="1" applyAlignment="1" applyProtection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" fontId="16" fillId="7" borderId="49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1" fontId="16" fillId="7" borderId="50" xfId="0" applyNumberFormat="1" applyFont="1" applyFill="1" applyBorder="1" applyAlignment="1">
      <alignment horizontal="center"/>
    </xf>
    <xf numFmtId="0" fontId="1" fillId="0" borderId="10" xfId="0" applyFont="1" applyFill="1" applyBorder="1" applyAlignment="1" applyProtection="1">
      <alignment horizontal="center"/>
      <protection locked="0"/>
    </xf>
    <xf numFmtId="0" fontId="22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</xf>
    <xf numFmtId="1" fontId="1" fillId="5" borderId="4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2" fillId="9" borderId="2" xfId="0" applyFont="1" applyFill="1" applyBorder="1" applyAlignment="1">
      <alignment horizontal="center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0" fontId="22" fillId="5" borderId="10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5" fillId="10" borderId="21" xfId="0" applyFont="1" applyFill="1" applyBorder="1" applyAlignment="1">
      <alignment horizontal="center" vertical="center" wrapText="1"/>
    </xf>
    <xf numFmtId="0" fontId="15" fillId="10" borderId="26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/>
    </xf>
    <xf numFmtId="0" fontId="15" fillId="10" borderId="40" xfId="0" applyFont="1" applyFill="1" applyBorder="1" applyAlignment="1">
      <alignment horizontal="center"/>
    </xf>
    <xf numFmtId="0" fontId="15" fillId="10" borderId="44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" fillId="5" borderId="10" xfId="0" applyFont="1" applyFill="1" applyBorder="1" applyAlignment="1" applyProtection="1">
      <alignment horizontal="center"/>
      <protection locked="0"/>
    </xf>
    <xf numFmtId="1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0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0" fillId="0" borderId="8" xfId="0" applyBorder="1" applyAlignment="1">
      <alignment vertical="center" wrapText="1"/>
    </xf>
    <xf numFmtId="0" fontId="2" fillId="10" borderId="48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5" fillId="4" borderId="9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5" fillId="4" borderId="15" xfId="0" applyNumberFormat="1" applyFont="1" applyFill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5" fillId="4" borderId="1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/>
    </xf>
    <xf numFmtId="0" fontId="3" fillId="8" borderId="51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Fill="1" applyBorder="1"/>
    <xf numFmtId="0" fontId="1" fillId="0" borderId="1" xfId="0" applyFont="1" applyBorder="1"/>
    <xf numFmtId="1" fontId="1" fillId="0" borderId="41" xfId="0" applyNumberFormat="1" applyFont="1" applyFill="1" applyBorder="1" applyAlignment="1" applyProtection="1">
      <alignment horizontal="center"/>
      <protection locked="0"/>
    </xf>
    <xf numFmtId="1" fontId="1" fillId="0" borderId="41" xfId="0" applyNumberFormat="1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39" xfId="0" applyFont="1" applyFill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9" fillId="5" borderId="4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1" fillId="5" borderId="39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vertical="top"/>
    </xf>
    <xf numFmtId="0" fontId="22" fillId="5" borderId="41" xfId="0" applyFont="1" applyFill="1" applyBorder="1" applyAlignment="1">
      <alignment horizontal="center" vertical="top"/>
    </xf>
    <xf numFmtId="0" fontId="1" fillId="0" borderId="40" xfId="0" applyFont="1" applyFill="1" applyBorder="1"/>
    <xf numFmtId="0" fontId="4" fillId="0" borderId="0" xfId="0" applyFont="1" applyFill="1" applyAlignment="1">
      <alignment horizontal="center"/>
    </xf>
    <xf numFmtId="0" fontId="1" fillId="0" borderId="4" xfId="0" applyFont="1" applyBorder="1"/>
    <xf numFmtId="0" fontId="14" fillId="0" borderId="1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2" fillId="12" borderId="4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7" fillId="13" borderId="9" xfId="0" applyFont="1" applyFill="1" applyBorder="1" applyAlignment="1">
      <alignment horizontal="center"/>
    </xf>
    <xf numFmtId="1" fontId="27" fillId="13" borderId="10" xfId="0" applyNumberFormat="1" applyFont="1" applyFill="1" applyBorder="1" applyAlignment="1">
      <alignment horizontal="center"/>
    </xf>
    <xf numFmtId="1" fontId="2" fillId="12" borderId="10" xfId="0" applyNumberFormat="1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1" fontId="2" fillId="12" borderId="1" xfId="0" applyNumberFormat="1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14" borderId="26" xfId="0" applyFont="1" applyFill="1" applyBorder="1" applyAlignment="1">
      <alignment horizontal="center"/>
    </xf>
    <xf numFmtId="0" fontId="3" fillId="0" borderId="3" xfId="0" applyFont="1" applyBorder="1" applyAlignment="1" applyProtection="1">
      <alignment horizontal="center"/>
    </xf>
    <xf numFmtId="0" fontId="27" fillId="13" borderId="57" xfId="0" applyFont="1" applyFill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 vertical="top"/>
    </xf>
    <xf numFmtId="0" fontId="22" fillId="5" borderId="3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" fontId="16" fillId="7" borderId="10" xfId="0" applyNumberFormat="1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5" borderId="4" xfId="0" applyFont="1" applyFill="1" applyBorder="1" applyAlignment="1" applyProtection="1">
      <alignment horizontal="center"/>
    </xf>
    <xf numFmtId="1" fontId="1" fillId="15" borderId="4" xfId="0" applyNumberFormat="1" applyFont="1" applyFill="1" applyBorder="1" applyAlignment="1" applyProtection="1">
      <alignment horizontal="center"/>
    </xf>
    <xf numFmtId="0" fontId="1" fillId="15" borderId="1" xfId="0" applyFont="1" applyFill="1" applyBorder="1"/>
    <xf numFmtId="0" fontId="1" fillId="15" borderId="10" xfId="0" applyFont="1" applyFill="1" applyBorder="1" applyAlignment="1">
      <alignment horizontal="center" vertical="top"/>
    </xf>
    <xf numFmtId="0" fontId="1" fillId="15" borderId="40" xfId="0" applyFont="1" applyFill="1" applyBorder="1"/>
    <xf numFmtId="0" fontId="1" fillId="15" borderId="4" xfId="0" applyFont="1" applyFill="1" applyBorder="1"/>
    <xf numFmtId="0" fontId="1" fillId="15" borderId="1" xfId="0" applyFont="1" applyFill="1" applyBorder="1" applyAlignment="1">
      <alignment horizontal="center" vertical="top"/>
    </xf>
    <xf numFmtId="0" fontId="22" fillId="15" borderId="1" xfId="0" applyFont="1" applyFill="1" applyBorder="1" applyAlignment="1">
      <alignment horizontal="center" vertical="top"/>
    </xf>
    <xf numFmtId="0" fontId="1" fillId="5" borderId="39" xfId="0" applyFont="1" applyFill="1" applyBorder="1" applyAlignment="1">
      <alignment horizontal="center"/>
    </xf>
    <xf numFmtId="0" fontId="22" fillId="5" borderId="49" xfId="0" applyFont="1" applyFill="1" applyBorder="1" applyAlignment="1">
      <alignment horizontal="center" vertical="top"/>
    </xf>
    <xf numFmtId="0" fontId="22" fillId="15" borderId="10" xfId="0" applyFont="1" applyFill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top"/>
    </xf>
    <xf numFmtId="0" fontId="28" fillId="0" borderId="1" xfId="0" applyFont="1" applyBorder="1" applyAlignment="1" applyProtection="1">
      <alignment horizontal="center"/>
      <protection locked="0"/>
    </xf>
    <xf numFmtId="1" fontId="1" fillId="5" borderId="10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wrapText="1"/>
    </xf>
    <xf numFmtId="1" fontId="3" fillId="8" borderId="3" xfId="0" applyNumberFormat="1" applyFont="1" applyFill="1" applyBorder="1" applyAlignment="1">
      <alignment horizontal="center" wrapText="1"/>
    </xf>
    <xf numFmtId="0" fontId="12" fillId="9" borderId="56" xfId="0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11" borderId="53" xfId="0" applyFont="1" applyFill="1" applyBorder="1" applyAlignment="1">
      <alignment horizontal="center"/>
    </xf>
    <xf numFmtId="0" fontId="6" fillId="11" borderId="54" xfId="0" applyFont="1" applyFill="1" applyBorder="1" applyAlignment="1">
      <alignment horizontal="center"/>
    </xf>
    <xf numFmtId="0" fontId="6" fillId="11" borderId="55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6" xfId="0" applyFont="1" applyBorder="1"/>
    <xf numFmtId="0" fontId="14" fillId="9" borderId="0" xfId="0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26" fillId="0" borderId="18" xfId="0" applyFont="1" applyBorder="1"/>
    <xf numFmtId="0" fontId="26" fillId="0" borderId="51" xfId="0" applyFont="1" applyBorder="1"/>
    <xf numFmtId="0" fontId="26" fillId="0" borderId="19" xfId="0" applyFont="1" applyBorder="1"/>
    <xf numFmtId="0" fontId="26" fillId="0" borderId="8" xfId="0" applyFont="1" applyBorder="1" applyAlignment="1">
      <alignment horizontal="center" vertical="center" wrapText="1"/>
    </xf>
    <xf numFmtId="0" fontId="26" fillId="0" borderId="3" xfId="0" applyFont="1" applyBorder="1"/>
    <xf numFmtId="0" fontId="7" fillId="11" borderId="54" xfId="0" applyFont="1" applyFill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9" borderId="0" xfId="0" applyFont="1" applyFill="1" applyAlignment="1">
      <alignment horizontal="center"/>
    </xf>
    <xf numFmtId="0" fontId="17" fillId="8" borderId="18" xfId="0" applyFont="1" applyFill="1" applyBorder="1"/>
    <xf numFmtId="0" fontId="17" fillId="8" borderId="51" xfId="0" applyFont="1" applyFill="1" applyBorder="1"/>
    <xf numFmtId="0" fontId="17" fillId="8" borderId="19" xfId="0" applyFont="1" applyFill="1" applyBorder="1"/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/>
    <xf numFmtId="0" fontId="2" fillId="9" borderId="2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2" fillId="7" borderId="52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9" borderId="42" xfId="0" applyFont="1" applyFill="1" applyBorder="1" applyAlignment="1">
      <alignment horizontal="center"/>
    </xf>
    <xf numFmtId="0" fontId="2" fillId="9" borderId="4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53" xfId="0" applyFont="1" applyFill="1" applyBorder="1" applyAlignment="1">
      <alignment horizontal="center"/>
    </xf>
    <xf numFmtId="0" fontId="2" fillId="6" borderId="55" xfId="0" applyFont="1" applyFill="1" applyBorder="1" applyAlignment="1">
      <alignment horizontal="center"/>
    </xf>
    <xf numFmtId="0" fontId="2" fillId="6" borderId="37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7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wrapText="1"/>
    </xf>
    <xf numFmtId="0" fontId="0" fillId="0" borderId="3" xfId="0" applyBorder="1" applyAlignment="1">
      <alignment horizont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center"/>
    </xf>
    <xf numFmtId="0" fontId="19" fillId="11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/>
    <xf numFmtId="0" fontId="17" fillId="0" borderId="2" xfId="0" applyFont="1" applyBorder="1" applyAlignment="1">
      <alignment horizontal="center" vertical="center"/>
    </xf>
    <xf numFmtId="0" fontId="17" fillId="0" borderId="37" xfId="0" applyFont="1" applyBorder="1" applyAlignment="1" applyProtection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37" xfId="0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B4" sqref="B4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25"/>
      <c r="M1" s="326"/>
      <c r="N1" s="199" t="s">
        <v>5</v>
      </c>
      <c r="O1" s="199" t="s">
        <v>5</v>
      </c>
      <c r="P1" s="317" t="s">
        <v>2</v>
      </c>
      <c r="Q1" s="319" t="s">
        <v>13</v>
      </c>
      <c r="R1" s="321" t="s">
        <v>3</v>
      </c>
    </row>
    <row r="2" spans="1:18" ht="16.5" thickBot="1" x14ac:dyDescent="0.3">
      <c r="B2" s="318"/>
      <c r="C2" s="318"/>
      <c r="D2" s="318"/>
      <c r="E2" s="318"/>
      <c r="F2" s="318"/>
      <c r="G2" s="200">
        <v>1</v>
      </c>
      <c r="H2" s="200">
        <v>2</v>
      </c>
      <c r="I2" s="200">
        <v>3</v>
      </c>
      <c r="J2" s="200">
        <v>4</v>
      </c>
      <c r="K2" s="327"/>
      <c r="L2" s="328"/>
      <c r="M2" s="329"/>
      <c r="N2" s="200">
        <v>5</v>
      </c>
      <c r="O2" s="200">
        <v>6</v>
      </c>
      <c r="P2" s="318"/>
      <c r="Q2" s="320"/>
      <c r="R2" s="322"/>
    </row>
    <row r="3" spans="1:18" s="19" customFormat="1" ht="16.5" thickBot="1" x14ac:dyDescent="0.3">
      <c r="A3" s="4">
        <v>1</v>
      </c>
      <c r="B3" s="251" t="s">
        <v>180</v>
      </c>
      <c r="C3" s="251" t="s">
        <v>179</v>
      </c>
      <c r="D3" s="251"/>
      <c r="E3" s="296"/>
      <c r="F3" s="297">
        <v>137</v>
      </c>
      <c r="G3" s="267">
        <v>160</v>
      </c>
      <c r="H3" s="267">
        <v>176</v>
      </c>
      <c r="I3" s="267">
        <v>149</v>
      </c>
      <c r="J3" s="229"/>
      <c r="K3" s="215"/>
      <c r="L3" s="215"/>
      <c r="M3" s="215"/>
      <c r="N3" s="252"/>
      <c r="O3" s="268"/>
      <c r="P3" s="252">
        <f>SUM(G3:O3)</f>
        <v>485</v>
      </c>
      <c r="Q3" s="215">
        <f>ROUNDDOWN((220-F3)*0.8,0)*3</f>
        <v>198</v>
      </c>
      <c r="R3" s="215">
        <f>+Q3+P3</f>
        <v>683</v>
      </c>
    </row>
    <row r="4" spans="1:18" s="19" customFormat="1" ht="15.75" x14ac:dyDescent="0.25">
      <c r="A4" s="4">
        <v>2</v>
      </c>
      <c r="B4" s="218"/>
      <c r="C4" s="218"/>
      <c r="D4" s="265"/>
      <c r="E4" s="218"/>
      <c r="F4" s="218"/>
      <c r="G4" s="207"/>
      <c r="H4" s="207"/>
      <c r="I4" s="207"/>
      <c r="J4" s="208"/>
      <c r="K4" s="230"/>
      <c r="L4" s="230"/>
      <c r="M4" s="230"/>
      <c r="N4" s="30"/>
      <c r="O4" s="35"/>
      <c r="P4" s="30"/>
      <c r="Q4" s="215"/>
      <c r="R4" s="215"/>
    </row>
    <row r="5" spans="1:18" s="19" customFormat="1" ht="15.75" x14ac:dyDescent="0.25">
      <c r="A5" s="4">
        <v>3</v>
      </c>
      <c r="B5" s="218"/>
      <c r="C5" s="218"/>
      <c r="D5" s="218"/>
      <c r="E5" s="218"/>
      <c r="F5" s="218"/>
      <c r="G5" s="207"/>
      <c r="H5" s="207"/>
      <c r="I5" s="207"/>
      <c r="J5" s="208"/>
      <c r="K5" s="215"/>
      <c r="L5" s="215"/>
      <c r="M5" s="215"/>
      <c r="N5" s="30"/>
      <c r="O5" s="35"/>
      <c r="P5" s="30"/>
      <c r="Q5" s="215"/>
      <c r="R5" s="215"/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259"/>
      <c r="Q6" s="215"/>
      <c r="R6" s="215"/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259"/>
      <c r="Q7" s="215"/>
      <c r="R7" s="215"/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23" t="s">
        <v>58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2"/>
      <c r="Q33" s="257"/>
      <c r="R33" s="2"/>
    </row>
  </sheetData>
  <autoFilter ref="B1:R5">
    <filterColumn colId="9" showButton="0"/>
    <filterColumn colId="10" showButton="0"/>
    <sortState ref="B4:R5">
      <sortCondition descending="1" ref="R3:R5"/>
    </sortState>
  </autoFilter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r:id="rId1"/>
  <headerFooter>
    <oddHeader>&amp;L&amp;12Suburban Bowlerama, York, PA&amp;C&amp;12 2016 Keystone State Games&amp;R&amp;12Qualifying Round</oddHeader>
    <oddFooter>&amp;L&amp;12Printed &amp;D
Time &amp;T&amp;C&amp;"Arial,Bold Italic"&amp;12 11 &amp; Under Mixed - Handicap Qualifying&amp;R&amp;12Page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100" workbookViewId="0">
      <selection activeCell="D14" sqref="D14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5.75" x14ac:dyDescent="0.25">
      <c r="A3" s="4">
        <v>1</v>
      </c>
      <c r="B3" s="231" t="str">
        <f>('12-15 Male Scratch Qualifer'!B3)</f>
        <v>Heckman</v>
      </c>
      <c r="C3" s="231" t="str">
        <f>('12-15 Male Scratch Qualifer'!C3)</f>
        <v>Aaron</v>
      </c>
      <c r="D3" s="231">
        <f>('12-15 Male Scratch Qualifer'!D3)</f>
        <v>0</v>
      </c>
      <c r="E3" s="231">
        <f>('12-15 Male Scratch Qualifer'!E3)</f>
        <v>0</v>
      </c>
      <c r="F3" s="209">
        <v>246</v>
      </c>
      <c r="G3" s="209">
        <v>202</v>
      </c>
      <c r="H3" s="209">
        <v>218</v>
      </c>
      <c r="I3" s="209">
        <f>SUM(F3:H3)</f>
        <v>666</v>
      </c>
      <c r="J3" s="209">
        <f>SUM(F3:H3)</f>
        <v>666</v>
      </c>
    </row>
    <row r="4" spans="1:10" ht="15.75" x14ac:dyDescent="0.25">
      <c r="A4" s="4">
        <v>2</v>
      </c>
      <c r="B4" s="234"/>
      <c r="C4" s="234"/>
      <c r="D4" s="234"/>
      <c r="E4" s="234"/>
      <c r="F4" s="209"/>
      <c r="G4" s="209"/>
      <c r="H4" s="209"/>
      <c r="I4" s="209"/>
      <c r="J4" s="209"/>
    </row>
    <row r="5" spans="1:10" ht="15.75" x14ac:dyDescent="0.25">
      <c r="A5" s="4">
        <v>3</v>
      </c>
      <c r="B5" s="234"/>
      <c r="C5" s="234"/>
      <c r="D5" s="234"/>
      <c r="E5" s="234"/>
      <c r="F5" s="209"/>
      <c r="G5" s="209"/>
      <c r="H5" s="209"/>
      <c r="I5" s="209"/>
      <c r="J5" s="209"/>
    </row>
    <row r="6" spans="1:10" ht="15.75" x14ac:dyDescent="0.25">
      <c r="A6" s="4">
        <v>4</v>
      </c>
      <c r="B6" s="234"/>
      <c r="C6" s="234"/>
      <c r="D6" s="234"/>
      <c r="E6" s="234"/>
      <c r="F6" s="209"/>
      <c r="G6" s="209"/>
      <c r="H6" s="209"/>
      <c r="I6" s="209"/>
      <c r="J6" s="209"/>
    </row>
    <row r="7" spans="1:10" ht="15.75" x14ac:dyDescent="0.25">
      <c r="A7" s="4">
        <v>5</v>
      </c>
      <c r="B7" s="234"/>
      <c r="C7" s="234"/>
      <c r="D7" s="234"/>
      <c r="E7" s="234"/>
      <c r="F7" s="209"/>
      <c r="G7" s="209"/>
      <c r="H7" s="209"/>
      <c r="I7" s="209"/>
      <c r="J7" s="209"/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 t="str">
        <f>('12-15 Male Scratch Finals'!B3:B3)</f>
        <v>Heckman</v>
      </c>
      <c r="C27" s="21" t="str">
        <f>('12-15 Male Scratch Finals'!C3:C3)</f>
        <v>Aaron</v>
      </c>
      <c r="D27" s="21">
        <f>('12-15 Male Scratch Finals'!D3:D3)</f>
        <v>0</v>
      </c>
      <c r="E27" s="21">
        <f>('12-15 Male Scratch Finals'!E3:E3)</f>
        <v>0</v>
      </c>
      <c r="F27" s="21">
        <f>('12-15 Male Scratch Finals'!F3:F3)</f>
        <v>246</v>
      </c>
      <c r="G27" s="21">
        <f>('12-15 Male Scratch Finals'!G3:G3)</f>
        <v>202</v>
      </c>
      <c r="H27" s="21">
        <f>('12-15 Male Scratch Finals'!H3:H3)</f>
        <v>218</v>
      </c>
      <c r="I27" s="21">
        <f>('12-15 Male Scratch Finals'!I3:I3)</f>
        <v>666</v>
      </c>
      <c r="J27" s="21">
        <f>('12-15 Male Scratch Finals'!J3:J3)</f>
        <v>666</v>
      </c>
    </row>
    <row r="28" spans="1:10" ht="15.75" x14ac:dyDescent="0.25">
      <c r="A28" s="163" t="s">
        <v>10</v>
      </c>
      <c r="B28" s="23">
        <f>('12-15 Male Scratch Finals'!B4:B4)</f>
        <v>0</v>
      </c>
      <c r="C28" s="23">
        <f>('12-15 Male Scratch Finals'!C4:C4)</f>
        <v>0</v>
      </c>
      <c r="D28" s="23">
        <f>('12-15 Male Scratch Finals'!D4:D4)</f>
        <v>0</v>
      </c>
      <c r="E28" s="23">
        <f>('12-15 Male Scratch Finals'!E4:E4)</f>
        <v>0</v>
      </c>
      <c r="F28" s="23">
        <f>('12-15 Male Scratch Finals'!F4:F4)</f>
        <v>0</v>
      </c>
      <c r="G28" s="23">
        <f>('12-15 Male Scratch Finals'!G4:G4)</f>
        <v>0</v>
      </c>
      <c r="H28" s="23">
        <f>('12-15 Male Scratch Finals'!H4:H4)</f>
        <v>0</v>
      </c>
      <c r="I28" s="23">
        <f>('12-15 Male Scratch Finals'!I4:I4)</f>
        <v>0</v>
      </c>
      <c r="J28" s="23">
        <f>('12-15 Male Scratch Finals'!J4:J4)</f>
        <v>0</v>
      </c>
    </row>
    <row r="29" spans="1:10" ht="16.5" thickBot="1" x14ac:dyDescent="0.3">
      <c r="A29" s="137" t="s">
        <v>11</v>
      </c>
      <c r="B29" s="25">
        <f>('12-15 Male Scratch Finals'!B5:B5)</f>
        <v>0</v>
      </c>
      <c r="C29" s="25">
        <f>('12-15 Male Scratch Finals'!C5:C5)</f>
        <v>0</v>
      </c>
      <c r="D29" s="25">
        <f>('12-15 Male Scratch Finals'!D5:D5)</f>
        <v>0</v>
      </c>
      <c r="E29" s="25">
        <f>('12-15 Male Scratch Finals'!E5:E5)</f>
        <v>0</v>
      </c>
      <c r="F29" s="25">
        <f>('12-15 Male Scratch Finals'!F5:F5)</f>
        <v>0</v>
      </c>
      <c r="G29" s="25">
        <f>('12-15 Male Scratch Finals'!G5:G5)</f>
        <v>0</v>
      </c>
      <c r="H29" s="25">
        <f>('12-15 Male Scratch Finals'!H5:H5)</f>
        <v>0</v>
      </c>
      <c r="I29" s="25">
        <f>('12-15 Male Scratch Finals'!I5:I5)</f>
        <v>0</v>
      </c>
      <c r="J29" s="25">
        <f>('12-15 Male Scratch Finals'!J5:J5)</f>
        <v>0</v>
      </c>
    </row>
  </sheetData>
  <mergeCells count="11">
    <mergeCell ref="J1:J2"/>
    <mergeCell ref="B1:B2"/>
    <mergeCell ref="C1:C2"/>
    <mergeCell ref="D1:D2"/>
    <mergeCell ref="E1:E2"/>
    <mergeCell ref="I1:I2"/>
    <mergeCell ref="A24:J24"/>
    <mergeCell ref="A25:A26"/>
    <mergeCell ref="D25:D26"/>
    <mergeCell ref="E25:E26"/>
    <mergeCell ref="I25:I26"/>
  </mergeCells>
  <pageMargins left="0.7" right="0.7" top="0.75" bottom="0.75" header="0.3" footer="0.3"/>
  <pageSetup orientation="landscape" r:id="rId1"/>
  <headerFooter>
    <oddHeader xml:space="preserve">&amp;L&amp;12Surburban Bowlerama, York, PA&amp;C&amp;12 2016 Keystone State Games&amp;R&amp;12Finals Round  </oddHeader>
    <oddFooter>&amp;C&amp;"Arial,Bold"&amp;12 12-15 Male- Scratch Finals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100" workbookViewId="0">
      <selection activeCell="L3" sqref="L3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0" style="2" hidden="1" customWidth="1"/>
    <col min="12" max="12" width="9.140625" style="2"/>
    <col min="13" max="13" width="14.5703125" style="2" customWidth="1"/>
    <col min="14" max="14" width="9.28515625" style="2" customWidth="1"/>
    <col min="15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228"/>
      <c r="C3" s="228"/>
      <c r="D3" s="228"/>
      <c r="E3" s="228"/>
      <c r="F3" s="208"/>
      <c r="G3" s="208"/>
      <c r="H3" s="208"/>
      <c r="I3" s="209"/>
      <c r="J3" s="210"/>
      <c r="K3" s="271"/>
      <c r="L3" s="258">
        <f>SUM(F3:K3)</f>
        <v>0</v>
      </c>
      <c r="M3" s="31">
        <f>SUM(F3:K3)</f>
        <v>0</v>
      </c>
    </row>
    <row r="4" spans="1:13" s="19" customFormat="1" ht="15.75" x14ac:dyDescent="0.25">
      <c r="A4" s="16">
        <v>2</v>
      </c>
      <c r="B4" s="250"/>
      <c r="C4" s="250"/>
      <c r="D4" s="250"/>
      <c r="E4" s="250"/>
      <c r="F4" s="207"/>
      <c r="G4" s="207"/>
      <c r="H4" s="208"/>
      <c r="I4" s="209"/>
      <c r="J4" s="210"/>
      <c r="K4" s="31"/>
      <c r="L4" s="31">
        <f>SUM(F4:K4)</f>
        <v>0</v>
      </c>
      <c r="M4" s="31">
        <f>SUM(F4:K4)</f>
        <v>0</v>
      </c>
    </row>
    <row r="5" spans="1:13" s="19" customFormat="1" ht="15.75" x14ac:dyDescent="0.25">
      <c r="A5" s="16">
        <v>3</v>
      </c>
      <c r="B5" s="169"/>
      <c r="C5" s="169"/>
      <c r="D5" s="169"/>
      <c r="E5" s="169"/>
      <c r="F5" s="207"/>
      <c r="G5" s="207"/>
      <c r="H5" s="208"/>
      <c r="I5" s="209"/>
      <c r="J5" s="210"/>
      <c r="K5" s="31"/>
      <c r="L5" s="31">
        <f>SUM(F5:K5)</f>
        <v>0</v>
      </c>
      <c r="M5" s="31">
        <f>SUM(F5:K5)</f>
        <v>0</v>
      </c>
    </row>
    <row r="6" spans="1:13" s="19" customFormat="1" ht="15.75" x14ac:dyDescent="0.25">
      <c r="A6" s="16">
        <v>4</v>
      </c>
      <c r="B6" s="169"/>
      <c r="C6" s="169"/>
      <c r="D6" s="169"/>
      <c r="E6" s="169"/>
      <c r="F6" s="207"/>
      <c r="G6" s="207"/>
      <c r="H6" s="208"/>
      <c r="I6" s="209"/>
      <c r="J6" s="210"/>
      <c r="K6" s="31"/>
      <c r="L6" s="31">
        <f>SUM(F6:K6)</f>
        <v>0</v>
      </c>
      <c r="M6" s="31">
        <f>SUM(F6:K6)</f>
        <v>0</v>
      </c>
    </row>
    <row r="7" spans="1:13" s="19" customFormat="1" ht="15.75" x14ac:dyDescent="0.25">
      <c r="A7" s="16">
        <v>5</v>
      </c>
      <c r="B7" s="29"/>
      <c r="C7" s="29"/>
      <c r="D7" s="29"/>
      <c r="E7" s="29"/>
      <c r="F7" s="20"/>
      <c r="G7" s="20"/>
      <c r="H7" s="123"/>
      <c r="I7" s="17"/>
      <c r="J7" s="89"/>
      <c r="K7" s="31"/>
      <c r="L7" s="31">
        <f>SUM(F7:K7)</f>
        <v>0</v>
      </c>
      <c r="M7" s="31">
        <f>SUM(F7:K7)</f>
        <v>0</v>
      </c>
    </row>
    <row r="8" spans="1:13" s="19" customFormat="1" ht="15.75" x14ac:dyDescent="0.25">
      <c r="A8" s="16">
        <v>6</v>
      </c>
      <c r="B8" s="29"/>
      <c r="C8" s="29"/>
      <c r="D8" s="29"/>
      <c r="E8" s="29"/>
      <c r="F8" s="20"/>
      <c r="G8" s="20"/>
      <c r="H8" s="123"/>
      <c r="I8" s="17"/>
      <c r="J8" s="89"/>
      <c r="K8" s="31"/>
      <c r="L8" s="31"/>
      <c r="M8" s="31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17.25" customHeight="1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mergeCells count="7">
    <mergeCell ref="L1:L2"/>
    <mergeCell ref="M1:M2"/>
    <mergeCell ref="A33:J33"/>
    <mergeCell ref="B1:B2"/>
    <mergeCell ref="C1:C2"/>
    <mergeCell ref="D1:D2"/>
    <mergeCell ref="E1:E2"/>
  </mergeCells>
  <pageMargins left="0.7" right="0.7" top="0.75" bottom="0.75" header="0.3" footer="0.3"/>
  <pageSetup scale="98" orientation="landscape" horizontalDpi="4294967293" r:id="rId1"/>
  <headerFooter>
    <oddHeader>&amp;L&amp;12Surburban Bowlerama, York, PA&amp;C&amp;12 2016 Keystone State Games&amp;R&amp;12Qualifying Round</oddHeader>
    <oddFooter>&amp;LPrinted &amp;D
Time &amp;T&amp;C16-20 Female - Scratch Qualifying&amp;RPage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71" workbookViewId="0">
      <selection activeCell="C8" sqref="C8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5.75" x14ac:dyDescent="0.25">
      <c r="A3" s="4">
        <v>1</v>
      </c>
      <c r="B3" s="231">
        <f>('16-20 Female Scratch Qualifier'!B3)</f>
        <v>0</v>
      </c>
      <c r="C3" s="231">
        <f>('16-20 Female Scratch Qualifier'!C3)</f>
        <v>0</v>
      </c>
      <c r="D3" s="231">
        <f>('16-20 Female Scratch Qualifier'!D3)</f>
        <v>0</v>
      </c>
      <c r="E3" s="231">
        <f>('16-20 Female Scratch Qualifier'!E3)</f>
        <v>0</v>
      </c>
      <c r="F3" s="209"/>
      <c r="G3" s="209"/>
      <c r="H3" s="209"/>
      <c r="I3" s="209">
        <f>SUM(F3:H3)</f>
        <v>0</v>
      </c>
      <c r="J3" s="209">
        <f>SUM(F3:H3)</f>
        <v>0</v>
      </c>
    </row>
    <row r="4" spans="1:10" ht="15.75" x14ac:dyDescent="0.25">
      <c r="A4" s="4">
        <v>2</v>
      </c>
      <c r="B4" s="234">
        <f>('16-20 Female Scratch Qualifier'!B4)</f>
        <v>0</v>
      </c>
      <c r="C4" s="234">
        <f>('16-20 Female Scratch Qualifier'!C4)</f>
        <v>0</v>
      </c>
      <c r="D4" s="234">
        <f>('16-20 Female Scratch Qualifier'!D4)</f>
        <v>0</v>
      </c>
      <c r="E4" s="234">
        <f>('16-20 Female Scratch Qualifier'!E4)</f>
        <v>0</v>
      </c>
      <c r="F4" s="209"/>
      <c r="G4" s="209"/>
      <c r="H4" s="209"/>
      <c r="I4" s="209">
        <f>SUM(F4:H4)</f>
        <v>0</v>
      </c>
      <c r="J4" s="209">
        <f>SUM(F4:H4)</f>
        <v>0</v>
      </c>
    </row>
    <row r="5" spans="1:10" ht="15.75" x14ac:dyDescent="0.25">
      <c r="A5" s="4">
        <v>3</v>
      </c>
      <c r="B5" s="234">
        <f>('16-20 Female Scratch Qualifier'!B5)</f>
        <v>0</v>
      </c>
      <c r="C5" s="234">
        <f>('16-20 Female Scratch Qualifier'!C5)</f>
        <v>0</v>
      </c>
      <c r="D5" s="234">
        <f>('16-20 Female Scratch Qualifier'!D5)</f>
        <v>0</v>
      </c>
      <c r="E5" s="234">
        <f>('16-20 Female Scratch Qualifier'!E5)</f>
        <v>0</v>
      </c>
      <c r="F5" s="209"/>
      <c r="G5" s="209"/>
      <c r="H5" s="209"/>
      <c r="I5" s="209">
        <f>SUM(F5:H5)</f>
        <v>0</v>
      </c>
      <c r="J5" s="209">
        <f>SUM(F5:H5)</f>
        <v>0</v>
      </c>
    </row>
    <row r="6" spans="1:10" ht="15.75" x14ac:dyDescent="0.25">
      <c r="A6" s="4">
        <v>4</v>
      </c>
      <c r="B6" s="234">
        <f>('16-20 Female Scratch Qualifier'!B6)</f>
        <v>0</v>
      </c>
      <c r="C6" s="234">
        <f>('16-20 Female Scratch Qualifier'!C6)</f>
        <v>0</v>
      </c>
      <c r="D6" s="234">
        <f>('16-20 Female Scratch Qualifier'!D6)</f>
        <v>0</v>
      </c>
      <c r="E6" s="234">
        <f>('16-20 Female Scratch Qualifier'!E6)</f>
        <v>0</v>
      </c>
      <c r="F6" s="209"/>
      <c r="G6" s="209"/>
      <c r="H6" s="209"/>
      <c r="I6" s="209">
        <f>SUM(F6:H6)</f>
        <v>0</v>
      </c>
      <c r="J6" s="209">
        <f>SUM(F6:H6)</f>
        <v>0</v>
      </c>
    </row>
    <row r="7" spans="1:10" ht="15.75" x14ac:dyDescent="0.25">
      <c r="A7" s="4">
        <v>5</v>
      </c>
      <c r="B7" s="234">
        <f>('16-20 Female Scratch Qualifier'!B7)</f>
        <v>0</v>
      </c>
      <c r="C7" s="234">
        <f>('16-20 Female Scratch Qualifier'!C7)</f>
        <v>0</v>
      </c>
      <c r="D7" s="234">
        <f>('16-20 Female Scratch Qualifier'!D7)</f>
        <v>0</v>
      </c>
      <c r="E7" s="234">
        <f>('16-20 Female Scratch Qualifier'!E7)</f>
        <v>0</v>
      </c>
      <c r="F7" s="209"/>
      <c r="G7" s="209"/>
      <c r="H7" s="209"/>
      <c r="I7" s="209">
        <f>SUM(F7:H7)</f>
        <v>0</v>
      </c>
      <c r="J7" s="209">
        <f>SUM(F7:H7)</f>
        <v>0</v>
      </c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>
        <f>('16-20 Female Scratch Finals'!B3:B3)</f>
        <v>0</v>
      </c>
      <c r="C27" s="21">
        <f>('16-20 Female Scratch Finals'!C3:C3)</f>
        <v>0</v>
      </c>
      <c r="D27" s="21">
        <f>('16-20 Female Scratch Finals'!D3:D3)</f>
        <v>0</v>
      </c>
      <c r="E27" s="21">
        <f>('16-20 Female Scratch Finals'!E3:E3)</f>
        <v>0</v>
      </c>
      <c r="F27" s="21">
        <f>('16-20 Female Scratch Finals'!F3:F3)</f>
        <v>0</v>
      </c>
      <c r="G27" s="21">
        <f>('16-20 Female Scratch Finals'!G3:G3)</f>
        <v>0</v>
      </c>
      <c r="H27" s="21">
        <f>('16-20 Female Scratch Finals'!H3:H3)</f>
        <v>0</v>
      </c>
      <c r="I27" s="21">
        <f>('16-20 Female Scratch Finals'!I3:I3)</f>
        <v>0</v>
      </c>
      <c r="J27" s="21">
        <f>('16-20 Female Scratch Finals'!J3:J3)</f>
        <v>0</v>
      </c>
    </row>
    <row r="28" spans="1:10" ht="15.75" x14ac:dyDescent="0.25">
      <c r="A28" s="163" t="s">
        <v>10</v>
      </c>
      <c r="B28" s="23">
        <f>('16-20 Female Scratch Finals'!B4:B4)</f>
        <v>0</v>
      </c>
      <c r="C28" s="23">
        <f>('16-20 Female Scratch Finals'!C4:C4)</f>
        <v>0</v>
      </c>
      <c r="D28" s="23">
        <f>('16-20 Female Scratch Finals'!D4:D4)</f>
        <v>0</v>
      </c>
      <c r="E28" s="23">
        <f>('16-20 Female Scratch Finals'!E4:E4)</f>
        <v>0</v>
      </c>
      <c r="F28" s="23">
        <f>('16-20 Female Scratch Finals'!F4:F4)</f>
        <v>0</v>
      </c>
      <c r="G28" s="23">
        <f>('16-20 Female Scratch Finals'!G4:G4)</f>
        <v>0</v>
      </c>
      <c r="H28" s="23">
        <f>('16-20 Female Scratch Finals'!H4:H4)</f>
        <v>0</v>
      </c>
      <c r="I28" s="23">
        <f>('16-20 Female Scratch Finals'!I4:I4)</f>
        <v>0</v>
      </c>
      <c r="J28" s="23">
        <f>('16-20 Female Scratch Finals'!J4:J4)</f>
        <v>0</v>
      </c>
    </row>
    <row r="29" spans="1:10" ht="16.5" thickBot="1" x14ac:dyDescent="0.3">
      <c r="A29" s="137" t="s">
        <v>11</v>
      </c>
      <c r="B29" s="25">
        <f>('16-20 Female Scratch Finals'!B5:B5)</f>
        <v>0</v>
      </c>
      <c r="C29" s="25">
        <f>('16-20 Female Scratch Finals'!C5:C5)</f>
        <v>0</v>
      </c>
      <c r="D29" s="25">
        <f>('16-20 Female Scratch Finals'!D5:D5)</f>
        <v>0</v>
      </c>
      <c r="E29" s="25">
        <f>('16-20 Female Scratch Finals'!E5:E5)</f>
        <v>0</v>
      </c>
      <c r="F29" s="25">
        <f>('16-20 Female Scratch Finals'!F5:F5)</f>
        <v>0</v>
      </c>
      <c r="G29" s="25">
        <f>('16-20 Female Scratch Finals'!G5:G5)</f>
        <v>0</v>
      </c>
      <c r="H29" s="25">
        <f>('16-20 Female Scratch Finals'!H5:H5)</f>
        <v>0</v>
      </c>
      <c r="I29" s="25">
        <f>('16-20 Female Scratch Finals'!I5:I5)</f>
        <v>0</v>
      </c>
      <c r="J29" s="25">
        <f>('16-20 Female Scratch Finals'!J5:J5)</f>
        <v>0</v>
      </c>
    </row>
  </sheetData>
  <mergeCells count="11">
    <mergeCell ref="J1:J2"/>
    <mergeCell ref="B1:B2"/>
    <mergeCell ref="C1:C2"/>
    <mergeCell ref="D1:D2"/>
    <mergeCell ref="E1:E2"/>
    <mergeCell ref="I1:I2"/>
    <mergeCell ref="A24:J24"/>
    <mergeCell ref="A25:A26"/>
    <mergeCell ref="D25:D26"/>
    <mergeCell ref="E25:E26"/>
    <mergeCell ref="I25:I26"/>
  </mergeCells>
  <pageMargins left="0.7" right="0.7" top="0.75" bottom="0.75" header="0.3" footer="0.3"/>
  <pageSetup orientation="landscape" horizontalDpi="4294967293" r:id="rId1"/>
  <headerFooter>
    <oddHeader>&amp;L&amp;12Surburban Bowlerama, York, PA&amp;C&amp;12 2016 Keystone State Games&amp;R&amp;12Finals Round</oddHeader>
    <oddFooter>&amp;L&amp;12Printed &amp;D
Time &amp;T&amp;C&amp;"Arial,Bold Italic"&amp;12 16-20 Female - Scratch Finals&amp;R&amp;12Page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G6" sqref="G6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25"/>
      <c r="M1" s="326"/>
      <c r="N1" s="199" t="s">
        <v>5</v>
      </c>
      <c r="O1" s="199" t="s">
        <v>5</v>
      </c>
      <c r="P1" s="317" t="s">
        <v>2</v>
      </c>
      <c r="Q1" s="319" t="s">
        <v>13</v>
      </c>
      <c r="R1" s="321" t="s">
        <v>3</v>
      </c>
    </row>
    <row r="2" spans="1:18" ht="16.5" thickBot="1" x14ac:dyDescent="0.3">
      <c r="B2" s="318"/>
      <c r="C2" s="318"/>
      <c r="D2" s="318"/>
      <c r="E2" s="318"/>
      <c r="F2" s="318"/>
      <c r="G2" s="200">
        <v>1</v>
      </c>
      <c r="H2" s="200">
        <v>2</v>
      </c>
      <c r="I2" s="200">
        <v>3</v>
      </c>
      <c r="J2" s="200">
        <v>4</v>
      </c>
      <c r="K2" s="327"/>
      <c r="L2" s="328"/>
      <c r="M2" s="329"/>
      <c r="N2" s="200">
        <v>5</v>
      </c>
      <c r="O2" s="200">
        <v>6</v>
      </c>
      <c r="P2" s="318"/>
      <c r="Q2" s="320"/>
      <c r="R2" s="322"/>
    </row>
    <row r="3" spans="1:18" s="19" customFormat="1" ht="16.5" thickBot="1" x14ac:dyDescent="0.3">
      <c r="A3" s="4">
        <v>1</v>
      </c>
      <c r="B3" s="265" t="s">
        <v>153</v>
      </c>
      <c r="C3" s="265" t="s">
        <v>183</v>
      </c>
      <c r="D3" s="265"/>
      <c r="E3" s="266"/>
      <c r="F3" s="266">
        <v>143</v>
      </c>
      <c r="G3" s="267">
        <v>104</v>
      </c>
      <c r="H3" s="267">
        <v>137</v>
      </c>
      <c r="I3" s="267">
        <v>153</v>
      </c>
      <c r="J3" s="229"/>
      <c r="K3" s="215"/>
      <c r="L3" s="215"/>
      <c r="M3" s="215"/>
      <c r="N3" s="252"/>
      <c r="O3" s="268"/>
      <c r="P3" s="273">
        <f>SUM(G3:O3)</f>
        <v>394</v>
      </c>
      <c r="Q3" s="215">
        <f>ROUNDDOWN((220-F3)*0.8,0)*3</f>
        <v>183</v>
      </c>
      <c r="R3" s="215">
        <f>+Q3+P3</f>
        <v>577</v>
      </c>
    </row>
    <row r="4" spans="1:18" s="19" customFormat="1" ht="15.75" x14ac:dyDescent="0.25">
      <c r="A4" s="4">
        <v>2</v>
      </c>
      <c r="B4" s="218"/>
      <c r="C4" s="218"/>
      <c r="D4" s="265"/>
      <c r="E4" s="218"/>
      <c r="F4" s="218"/>
      <c r="G4" s="207"/>
      <c r="H4" s="207"/>
      <c r="I4" s="207"/>
      <c r="J4" s="208"/>
      <c r="K4" s="230"/>
      <c r="L4" s="230"/>
      <c r="M4" s="230"/>
      <c r="N4" s="30"/>
      <c r="O4" s="35"/>
      <c r="P4" s="259"/>
      <c r="Q4" s="215"/>
      <c r="R4" s="215"/>
    </row>
    <row r="5" spans="1:18" s="19" customFormat="1" ht="15.75" x14ac:dyDescent="0.25">
      <c r="A5" s="4">
        <v>3</v>
      </c>
      <c r="B5" s="207"/>
      <c r="C5" s="207"/>
      <c r="D5" s="207"/>
      <c r="E5" s="207"/>
      <c r="F5" s="207"/>
      <c r="G5" s="207"/>
      <c r="H5" s="207"/>
      <c r="I5" s="207"/>
      <c r="J5" s="208"/>
      <c r="K5" s="215"/>
      <c r="L5" s="215"/>
      <c r="M5" s="215"/>
      <c r="N5" s="30"/>
      <c r="O5" s="35"/>
      <c r="P5" s="259"/>
      <c r="Q5" s="215"/>
      <c r="R5" s="215"/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259"/>
      <c r="Q6" s="215"/>
      <c r="R6" s="215"/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259"/>
      <c r="Q7" s="215"/>
      <c r="R7" s="215"/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23" t="s">
        <v>58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2"/>
      <c r="Q33" s="257"/>
      <c r="R33" s="2"/>
    </row>
  </sheetData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r:id="rId1"/>
  <headerFooter>
    <oddHeader>&amp;L&amp;12Surburban Bowlerama, York, PA&amp;C&amp;12 2016 Keystone State Games&amp;R&amp;12Qualifying Round</oddHeader>
    <oddFooter>&amp;L&amp;12Printed &amp;D
Time &amp;T&amp;C&amp;"Arial,Bold Italic"&amp;12 16-20 Female - Handicap Qualifying&amp;R&amp;12Page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Normal="100" workbookViewId="0">
      <selection activeCell="F5" sqref="F5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31"/>
      <c r="M1" s="331"/>
      <c r="N1" s="334" t="s">
        <v>13</v>
      </c>
      <c r="O1" s="321" t="s">
        <v>3</v>
      </c>
    </row>
    <row r="2" spans="1:15" ht="16.5" thickBot="1" x14ac:dyDescent="0.3">
      <c r="A2" s="184"/>
      <c r="B2" s="318"/>
      <c r="C2" s="318"/>
      <c r="D2" s="318"/>
      <c r="E2" s="318"/>
      <c r="F2" s="318"/>
      <c r="G2" s="200">
        <v>1</v>
      </c>
      <c r="H2" s="200">
        <v>2</v>
      </c>
      <c r="I2" s="200">
        <v>3</v>
      </c>
      <c r="J2" s="318"/>
      <c r="K2" s="332"/>
      <c r="L2" s="333"/>
      <c r="M2" s="333"/>
      <c r="N2" s="335"/>
      <c r="O2" s="322"/>
    </row>
    <row r="3" spans="1:15" ht="15.75" x14ac:dyDescent="0.25">
      <c r="A3" s="4">
        <v>1</v>
      </c>
      <c r="B3" s="217" t="str">
        <f>('16-20 Female Hdcp Qualifier'!B3)</f>
        <v>York</v>
      </c>
      <c r="C3" s="217" t="str">
        <f>('16-20 Female Hdcp Qualifier'!C3)</f>
        <v>Emerson</v>
      </c>
      <c r="D3" s="217">
        <f>('16-20 Female Hdcp Qualifier'!D3)</f>
        <v>0</v>
      </c>
      <c r="E3" s="217">
        <f>('16-20 Female Hdcp Qualifier'!E3)</f>
        <v>0</v>
      </c>
      <c r="F3" s="217">
        <f>('16-20 Female Hdcp Qualifier'!F3)</f>
        <v>143</v>
      </c>
      <c r="G3" s="229">
        <v>122</v>
      </c>
      <c r="H3" s="208">
        <v>175</v>
      </c>
      <c r="I3" s="208">
        <v>144</v>
      </c>
      <c r="J3" s="209">
        <f>SUM(G3:I3)</f>
        <v>441</v>
      </c>
      <c r="K3" s="209"/>
      <c r="L3" s="209"/>
      <c r="M3" s="210"/>
      <c r="N3" s="210">
        <f>ROUNDDOWN((220-F3)*0.8,0)*3</f>
        <v>183</v>
      </c>
      <c r="O3" s="210">
        <f>SUM(J3:N3)</f>
        <v>624</v>
      </c>
    </row>
    <row r="4" spans="1:15" ht="15.75" x14ac:dyDescent="0.25">
      <c r="A4" s="4">
        <v>2</v>
      </c>
      <c r="B4" s="206"/>
      <c r="C4" s="206"/>
      <c r="D4" s="206"/>
      <c r="E4" s="206"/>
      <c r="F4" s="206"/>
      <c r="G4" s="269"/>
      <c r="H4" s="211"/>
      <c r="I4" s="209"/>
      <c r="J4" s="209"/>
      <c r="K4" s="209"/>
      <c r="L4" s="209"/>
      <c r="M4" s="210"/>
      <c r="N4" s="210"/>
      <c r="O4" s="210"/>
    </row>
    <row r="5" spans="1:15" ht="15.75" x14ac:dyDescent="0.25">
      <c r="A5" s="4">
        <v>3</v>
      </c>
      <c r="B5" s="206"/>
      <c r="C5" s="206"/>
      <c r="D5" s="206"/>
      <c r="E5" s="206"/>
      <c r="F5" s="206"/>
      <c r="G5" s="207"/>
      <c r="H5" s="207"/>
      <c r="I5" s="207"/>
      <c r="J5" s="209"/>
      <c r="K5" s="209"/>
      <c r="L5" s="209"/>
      <c r="M5" s="210"/>
      <c r="N5" s="210"/>
      <c r="O5" s="210"/>
    </row>
    <row r="6" spans="1:15" ht="15.75" x14ac:dyDescent="0.25">
      <c r="A6" s="4">
        <v>4</v>
      </c>
      <c r="B6" s="206"/>
      <c r="C6" s="206"/>
      <c r="D6" s="206"/>
      <c r="E6" s="206"/>
      <c r="F6" s="206"/>
      <c r="G6" s="207"/>
      <c r="H6" s="207"/>
      <c r="I6" s="207"/>
      <c r="J6" s="209"/>
      <c r="K6" s="209"/>
      <c r="L6" s="209"/>
      <c r="M6" s="210"/>
      <c r="N6" s="210"/>
      <c r="O6" s="210"/>
    </row>
    <row r="7" spans="1:15" ht="15.75" x14ac:dyDescent="0.25">
      <c r="A7" s="4">
        <v>5</v>
      </c>
      <c r="B7" s="206"/>
      <c r="C7" s="206"/>
      <c r="D7" s="206"/>
      <c r="E7" s="206"/>
      <c r="F7" s="206"/>
      <c r="G7" s="211"/>
      <c r="H7" s="211"/>
      <c r="I7" s="211"/>
      <c r="J7" s="209"/>
      <c r="K7" s="209"/>
      <c r="L7" s="209"/>
      <c r="M7" s="210"/>
      <c r="N7" s="210"/>
      <c r="O7" s="210"/>
    </row>
    <row r="8" spans="1:15" ht="15.75" x14ac:dyDescent="0.25">
      <c r="A8" s="4">
        <v>6</v>
      </c>
      <c r="B8" s="269"/>
      <c r="C8" s="7"/>
      <c r="D8" s="7"/>
      <c r="E8" s="7"/>
      <c r="F8" s="7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8"/>
    </row>
    <row r="25" spans="1:15" ht="15.75" customHeight="1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42"/>
      <c r="M25" s="343"/>
      <c r="N25" s="317" t="s">
        <v>8</v>
      </c>
      <c r="O25" s="5" t="s">
        <v>14</v>
      </c>
    </row>
    <row r="26" spans="1:15" ht="16.5" thickBot="1" x14ac:dyDescent="0.3">
      <c r="A26" s="318"/>
      <c r="B26" s="14" t="s">
        <v>16</v>
      </c>
      <c r="C26" s="15" t="s">
        <v>16</v>
      </c>
      <c r="D26" s="340"/>
      <c r="E26" s="340"/>
      <c r="F26" s="340"/>
      <c r="G26" s="15">
        <v>1</v>
      </c>
      <c r="H26" s="15">
        <v>2</v>
      </c>
      <c r="I26" s="15">
        <v>3</v>
      </c>
      <c r="J26" s="340"/>
      <c r="K26" s="344"/>
      <c r="L26" s="345"/>
      <c r="M26" s="346"/>
      <c r="N26" s="318"/>
      <c r="O26" s="13" t="s">
        <v>2</v>
      </c>
    </row>
    <row r="27" spans="1:15" ht="15.75" x14ac:dyDescent="0.25">
      <c r="A27" s="135" t="s">
        <v>9</v>
      </c>
      <c r="B27" s="21" t="str">
        <f>('16-20 Female Hdcp Finals'!B3:B3)</f>
        <v>York</v>
      </c>
      <c r="C27" s="21" t="str">
        <f>('16-20 Female Hdcp Finals'!C3:C3)</f>
        <v>Emerson</v>
      </c>
      <c r="D27" s="21">
        <f>('16-20 Female Hdcp Finals'!D3:D3)</f>
        <v>0</v>
      </c>
      <c r="E27" s="21">
        <f>('16-20 Female Hdcp Finals'!E3:E3)</f>
        <v>0</v>
      </c>
      <c r="F27" s="21">
        <f>('16-20 Female Hdcp Finals'!F3:F3)</f>
        <v>143</v>
      </c>
      <c r="G27" s="21">
        <f>('16-20 Female Hdcp Finals'!G3:G3)</f>
        <v>122</v>
      </c>
      <c r="H27" s="21">
        <f>('16-20 Female Hdcp Finals'!H3:H3)</f>
        <v>175</v>
      </c>
      <c r="I27" s="21">
        <f>('16-20 Female Hdcp Finals'!I3:I3)</f>
        <v>144</v>
      </c>
      <c r="J27" s="21">
        <f>('16-20 Female Hdcp Finals'!J3:J3)</f>
        <v>441</v>
      </c>
      <c r="K27" s="21">
        <f>('16-20 Female Hdcp Finals'!K3:K3)</f>
        <v>0</v>
      </c>
      <c r="L27" s="21">
        <f>('16-20 Female Hdcp Finals'!L3:L3)</f>
        <v>0</v>
      </c>
      <c r="M27" s="21">
        <f>('16-20 Female Hdcp Finals'!M3:M3)</f>
        <v>0</v>
      </c>
      <c r="N27" s="21">
        <f>('16-20 Female Hdcp Finals'!N3:N3)</f>
        <v>183</v>
      </c>
      <c r="O27" s="21">
        <f>('16-20 Female Hdcp Finals'!O3:O3)</f>
        <v>624</v>
      </c>
    </row>
    <row r="28" spans="1:15" ht="15.75" x14ac:dyDescent="0.25">
      <c r="A28" s="136" t="s">
        <v>10</v>
      </c>
      <c r="B28" s="23">
        <f>('16-20 Female Hdcp Finals'!B4:B4)</f>
        <v>0</v>
      </c>
      <c r="C28" s="23">
        <f>('16-20 Female Hdcp Finals'!C4:C4)</f>
        <v>0</v>
      </c>
      <c r="D28" s="23">
        <f>('16-20 Female Hdcp Finals'!D4:D4)</f>
        <v>0</v>
      </c>
      <c r="E28" s="23">
        <f>('16-20 Female Hdcp Finals'!E4:E4)</f>
        <v>0</v>
      </c>
      <c r="F28" s="23">
        <f>('16-20 Female Hdcp Finals'!F4:F4)</f>
        <v>0</v>
      </c>
      <c r="G28" s="23">
        <f>('16-20 Female Hdcp Finals'!G4:G4)</f>
        <v>0</v>
      </c>
      <c r="H28" s="23">
        <f>('16-20 Female Hdcp Finals'!H4:H4)</f>
        <v>0</v>
      </c>
      <c r="I28" s="23">
        <f>('16-20 Female Hdcp Finals'!I4:I4)</f>
        <v>0</v>
      </c>
      <c r="J28" s="23">
        <f>('16-20 Female Hdcp Finals'!J4:J4)</f>
        <v>0</v>
      </c>
      <c r="K28" s="23">
        <f>('16-20 Female Hdcp Finals'!K4:K4)</f>
        <v>0</v>
      </c>
      <c r="L28" s="23">
        <f>('16-20 Female Hdcp Finals'!L4:L4)</f>
        <v>0</v>
      </c>
      <c r="M28" s="23">
        <f>('16-20 Female Hdcp Finals'!M4:M4)</f>
        <v>0</v>
      </c>
      <c r="N28" s="23">
        <f>('16-20 Female Hdcp Finals'!N4:N4)</f>
        <v>0</v>
      </c>
      <c r="O28" s="23">
        <f>('16-20 Female Hdcp Finals'!O4:O4)</f>
        <v>0</v>
      </c>
    </row>
    <row r="29" spans="1:15" ht="16.5" thickBot="1" x14ac:dyDescent="0.3">
      <c r="A29" s="137" t="s">
        <v>11</v>
      </c>
      <c r="B29" s="25">
        <f>('16-20 Female Hdcp Finals'!B5:B5)</f>
        <v>0</v>
      </c>
      <c r="C29" s="25">
        <f>('16-20 Female Hdcp Finals'!C5:C5)</f>
        <v>0</v>
      </c>
      <c r="D29" s="25">
        <f>('16-20 Female Hdcp Finals'!D5:D5)</f>
        <v>0</v>
      </c>
      <c r="E29" s="25">
        <f>('16-20 Female Hdcp Finals'!E5:E5)</f>
        <v>0</v>
      </c>
      <c r="F29" s="25">
        <f>('16-20 Female Hdcp Finals'!F5:F5)</f>
        <v>0</v>
      </c>
      <c r="G29" s="25">
        <f>('16-20 Female Hdcp Finals'!G5:G5)</f>
        <v>0</v>
      </c>
      <c r="H29" s="25">
        <f>('16-20 Female Hdcp Finals'!H5:H5)</f>
        <v>0</v>
      </c>
      <c r="I29" s="25">
        <f>('16-20 Female Hdcp Finals'!I5:I5)</f>
        <v>0</v>
      </c>
      <c r="J29" s="25">
        <f>('16-20 Female Hdcp Finals'!J5:J5)</f>
        <v>0</v>
      </c>
      <c r="K29" s="25">
        <f>('16-20 Female Hdcp Finals'!K5:K5)</f>
        <v>0</v>
      </c>
      <c r="L29" s="25">
        <f>('16-20 Female Hdcp Finals'!L5:L5)</f>
        <v>0</v>
      </c>
      <c r="M29" s="25">
        <f>('16-20 Female Hdcp Finals'!M5:M5)</f>
        <v>0</v>
      </c>
      <c r="N29" s="25">
        <f>('16-20 Female Hdcp Finals'!N5:N5)</f>
        <v>0</v>
      </c>
      <c r="O29" s="25">
        <f>('16-20 Female Hdcp Finals'!O5:O5)</f>
        <v>0</v>
      </c>
    </row>
  </sheetData>
  <mergeCells count="17">
    <mergeCell ref="J1:J2"/>
    <mergeCell ref="N25:N26"/>
    <mergeCell ref="K1:M2"/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  <mergeCell ref="F1:F2"/>
  </mergeCells>
  <pageMargins left="0.7" right="0.7" top="0.75" bottom="0.75" header="0.3" footer="0.3"/>
  <pageSetup scale="97" orientation="landscape" horizontalDpi="4294967293" r:id="rId1"/>
  <headerFooter>
    <oddHeader>&amp;L&amp;12Suburban Bowlerama, York, PA&amp;C&amp;12 2016 Keystone State Games&amp;R&amp;12Finals Round</oddHeader>
    <oddFooter>&amp;L&amp;12Printed &amp;D
Time &amp;T&amp;C&amp;"Arial,Bold Italic"&amp;12 16-20 Female - Handicap Finals&amp;R&amp;12Page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100" workbookViewId="0">
      <selection activeCell="L3" sqref="L3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9.140625" style="2" hidden="1" customWidth="1"/>
    <col min="12" max="12" width="9.140625" style="2"/>
    <col min="13" max="13" width="14.5703125" style="2" customWidth="1"/>
    <col min="14" max="14" width="9.28515625" style="2" customWidth="1"/>
    <col min="15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228" t="s">
        <v>130</v>
      </c>
      <c r="C3" s="228" t="s">
        <v>129</v>
      </c>
      <c r="D3" s="228"/>
      <c r="E3" s="228"/>
      <c r="F3" s="208">
        <v>187</v>
      </c>
      <c r="G3" s="208">
        <v>181</v>
      </c>
      <c r="H3" s="208">
        <v>173</v>
      </c>
      <c r="I3" s="209"/>
      <c r="J3" s="210"/>
      <c r="K3" s="271"/>
      <c r="L3" s="268">
        <f>SUM(F3:K3)</f>
        <v>541</v>
      </c>
      <c r="M3" s="35">
        <f>SUM(F3:K3)</f>
        <v>541</v>
      </c>
    </row>
    <row r="4" spans="1:13" s="19" customFormat="1" ht="15.75" x14ac:dyDescent="0.25">
      <c r="A4" s="16">
        <v>2</v>
      </c>
      <c r="B4" s="250"/>
      <c r="C4" s="250"/>
      <c r="D4" s="250"/>
      <c r="E4" s="250"/>
      <c r="F4" s="207"/>
      <c r="G4" s="207"/>
      <c r="H4" s="208"/>
      <c r="I4" s="209"/>
      <c r="J4" s="210"/>
      <c r="K4" s="31"/>
      <c r="L4" s="35"/>
      <c r="M4" s="35"/>
    </row>
    <row r="5" spans="1:13" s="19" customFormat="1" ht="15.75" x14ac:dyDescent="0.25">
      <c r="A5" s="16">
        <v>3</v>
      </c>
      <c r="B5" s="169"/>
      <c r="C5" s="169"/>
      <c r="D5" s="169"/>
      <c r="E5" s="169"/>
      <c r="F5" s="207"/>
      <c r="G5" s="207"/>
      <c r="H5" s="208"/>
      <c r="I5" s="209"/>
      <c r="J5" s="210"/>
      <c r="K5" s="31"/>
      <c r="L5" s="35"/>
      <c r="M5" s="35"/>
    </row>
    <row r="6" spans="1:13" s="19" customFormat="1" ht="15.75" x14ac:dyDescent="0.25">
      <c r="A6" s="16">
        <v>4</v>
      </c>
      <c r="B6" s="169"/>
      <c r="C6" s="169"/>
      <c r="D6" s="169"/>
      <c r="E6" s="169"/>
      <c r="F6" s="207"/>
      <c r="G6" s="207"/>
      <c r="H6" s="208"/>
      <c r="I6" s="209"/>
      <c r="J6" s="210"/>
      <c r="K6" s="31"/>
      <c r="L6" s="35"/>
      <c r="M6" s="35"/>
    </row>
    <row r="7" spans="1:13" s="19" customFormat="1" ht="15.75" x14ac:dyDescent="0.25">
      <c r="A7" s="16">
        <v>5</v>
      </c>
      <c r="B7" s="29"/>
      <c r="C7" s="29"/>
      <c r="D7" s="29"/>
      <c r="E7" s="29"/>
      <c r="F7" s="20"/>
      <c r="G7" s="20"/>
      <c r="H7" s="123"/>
      <c r="I7" s="17"/>
      <c r="J7" s="89"/>
      <c r="K7" s="31"/>
      <c r="L7" s="35"/>
      <c r="M7" s="35"/>
    </row>
    <row r="8" spans="1:13" s="19" customFormat="1" ht="15.75" x14ac:dyDescent="0.25">
      <c r="A8" s="16">
        <v>6</v>
      </c>
      <c r="B8" s="29"/>
      <c r="C8" s="29"/>
      <c r="D8" s="29"/>
      <c r="E8" s="29"/>
      <c r="F8" s="20"/>
      <c r="G8" s="20"/>
      <c r="H8" s="123"/>
      <c r="I8" s="17"/>
      <c r="J8" s="89"/>
      <c r="K8" s="31"/>
      <c r="L8" s="31"/>
      <c r="M8" s="31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17.25" customHeight="1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mergeCells count="7">
    <mergeCell ref="L1:L2"/>
    <mergeCell ref="M1:M2"/>
    <mergeCell ref="A33:J33"/>
    <mergeCell ref="B1:B2"/>
    <mergeCell ref="C1:C2"/>
    <mergeCell ref="D1:D2"/>
    <mergeCell ref="E1:E2"/>
  </mergeCells>
  <pageMargins left="0.7" right="0.7" top="0.75" bottom="0.75" header="0.3" footer="0.3"/>
  <pageSetup scale="98" orientation="landscape" r:id="rId1"/>
  <headerFooter>
    <oddHeader>&amp;L&amp;12Surburban Bowlerama, York, PA&amp;C&amp;12 2016 Keystone State Games&amp;R&amp;12Qualifying Round</oddHeader>
    <oddFooter>&amp;L&amp;12Printed &amp;D
Time &amp;T&amp;C&amp;"Arial,Bold Italic"&amp;12 16-20 Male - Scratch Qualifying&amp;R&amp;12Page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100" workbookViewId="0">
      <selection activeCell="E8" sqref="E8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5.75" x14ac:dyDescent="0.25">
      <c r="A3" s="4">
        <v>1</v>
      </c>
      <c r="B3" s="231" t="str">
        <f>('16-20 Male Scratch Qualifier'!B3)</f>
        <v>Matyjevich</v>
      </c>
      <c r="C3" s="231" t="str">
        <f>('16-20 Male Scratch Qualifier'!C3)</f>
        <v>Gregory</v>
      </c>
      <c r="D3" s="231">
        <f>('16-20 Male Scratch Qualifier'!D3)</f>
        <v>0</v>
      </c>
      <c r="E3" s="231">
        <f>('16-20 Male Scratch Qualifier'!E3)</f>
        <v>0</v>
      </c>
      <c r="F3" s="209">
        <v>257</v>
      </c>
      <c r="G3" s="209">
        <v>226</v>
      </c>
      <c r="H3" s="209">
        <v>185</v>
      </c>
      <c r="I3" s="209">
        <f>SUM(F3:H3)</f>
        <v>668</v>
      </c>
      <c r="J3" s="209">
        <f>SUM(F3:H3)</f>
        <v>668</v>
      </c>
    </row>
    <row r="4" spans="1:10" ht="15.75" x14ac:dyDescent="0.25">
      <c r="A4" s="4">
        <v>2</v>
      </c>
      <c r="B4" s="234"/>
      <c r="C4" s="234"/>
      <c r="D4" s="234"/>
      <c r="E4" s="234"/>
      <c r="F4" s="209"/>
      <c r="G4" s="209"/>
      <c r="H4" s="209"/>
      <c r="I4" s="209"/>
      <c r="J4" s="209"/>
    </row>
    <row r="5" spans="1:10" ht="15.75" x14ac:dyDescent="0.25">
      <c r="A5" s="4">
        <v>3</v>
      </c>
      <c r="B5" s="234"/>
      <c r="C5" s="234"/>
      <c r="D5" s="234"/>
      <c r="E5" s="234"/>
      <c r="F5" s="209"/>
      <c r="G5" s="209"/>
      <c r="H5" s="209"/>
      <c r="I5" s="209"/>
      <c r="J5" s="209"/>
    </row>
    <row r="6" spans="1:10" ht="15.75" x14ac:dyDescent="0.25">
      <c r="A6" s="4">
        <v>4</v>
      </c>
      <c r="B6" s="234"/>
      <c r="C6" s="234"/>
      <c r="D6" s="234"/>
      <c r="E6" s="234"/>
      <c r="F6" s="209"/>
      <c r="G6" s="209"/>
      <c r="H6" s="209"/>
      <c r="I6" s="209"/>
      <c r="J6" s="209"/>
    </row>
    <row r="7" spans="1:10" ht="15.75" x14ac:dyDescent="0.25">
      <c r="A7" s="4">
        <v>5</v>
      </c>
      <c r="B7" s="251"/>
      <c r="C7" s="251"/>
      <c r="D7" s="251"/>
      <c r="E7" s="251"/>
      <c r="F7" s="209"/>
      <c r="G7" s="209"/>
      <c r="H7" s="209"/>
      <c r="I7" s="209"/>
      <c r="J7" s="209"/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 t="str">
        <f>('16-20 Male Scratch Finals'!B3:B3)</f>
        <v>Matyjevich</v>
      </c>
      <c r="C27" s="21" t="str">
        <f>('16-20 Male Scratch Finals'!C3:C3)</f>
        <v>Gregory</v>
      </c>
      <c r="D27" s="21">
        <f>('16-20 Male Scratch Finals'!D3:D3)</f>
        <v>0</v>
      </c>
      <c r="E27" s="21">
        <f>('16-20 Male Scratch Finals'!E3:E3)</f>
        <v>0</v>
      </c>
      <c r="F27" s="21">
        <f>('16-20 Male Scratch Finals'!F3:F3)</f>
        <v>257</v>
      </c>
      <c r="G27" s="21">
        <f>('16-20 Male Scratch Finals'!G3:G3)</f>
        <v>226</v>
      </c>
      <c r="H27" s="21">
        <f>('16-20 Male Scratch Finals'!H3:H3)</f>
        <v>185</v>
      </c>
      <c r="I27" s="21">
        <f>('16-20 Male Scratch Finals'!I3:I3)</f>
        <v>668</v>
      </c>
      <c r="J27" s="21">
        <f>('16-20 Male Scratch Finals'!J3:J3)</f>
        <v>668</v>
      </c>
    </row>
    <row r="28" spans="1:10" ht="15.75" x14ac:dyDescent="0.25">
      <c r="A28" s="163" t="s">
        <v>10</v>
      </c>
      <c r="B28" s="23">
        <f>('16-20 Male Scratch Finals'!B4:B4)</f>
        <v>0</v>
      </c>
      <c r="C28" s="23">
        <f>('16-20 Male Scratch Finals'!C4:C4)</f>
        <v>0</v>
      </c>
      <c r="D28" s="23">
        <f>('16-20 Male Scratch Finals'!D4:D4)</f>
        <v>0</v>
      </c>
      <c r="E28" s="23">
        <f>('16-20 Male Scratch Finals'!E4:E4)</f>
        <v>0</v>
      </c>
      <c r="F28" s="23">
        <f>('16-20 Male Scratch Finals'!F4:F4)</f>
        <v>0</v>
      </c>
      <c r="G28" s="23">
        <f>('16-20 Male Scratch Finals'!G4:G4)</f>
        <v>0</v>
      </c>
      <c r="H28" s="23">
        <f>('16-20 Male Scratch Finals'!H4:H4)</f>
        <v>0</v>
      </c>
      <c r="I28" s="23">
        <f>('16-20 Male Scratch Finals'!I4:I4)</f>
        <v>0</v>
      </c>
      <c r="J28" s="23">
        <f>('16-20 Male Scratch Finals'!J4:J4)</f>
        <v>0</v>
      </c>
    </row>
    <row r="29" spans="1:10" ht="16.5" thickBot="1" x14ac:dyDescent="0.3">
      <c r="A29" s="137" t="s">
        <v>11</v>
      </c>
      <c r="B29" s="25">
        <f>('16-20 Male Scratch Finals'!B5:B5)</f>
        <v>0</v>
      </c>
      <c r="C29" s="25">
        <f>('16-20 Male Scratch Finals'!C5:C5)</f>
        <v>0</v>
      </c>
      <c r="D29" s="25">
        <f>('16-20 Male Scratch Finals'!D5:D5)</f>
        <v>0</v>
      </c>
      <c r="E29" s="25">
        <f>('16-20 Male Scratch Finals'!E5:E5)</f>
        <v>0</v>
      </c>
      <c r="F29" s="25">
        <f>('16-20 Male Scratch Finals'!F5:F5)</f>
        <v>0</v>
      </c>
      <c r="G29" s="25">
        <f>('16-20 Male Scratch Finals'!G5:G5)</f>
        <v>0</v>
      </c>
      <c r="H29" s="25">
        <f>('16-20 Male Scratch Finals'!H5:H5)</f>
        <v>0</v>
      </c>
      <c r="I29" s="25">
        <f>('16-20 Male Scratch Finals'!I5:I5)</f>
        <v>0</v>
      </c>
      <c r="J29" s="25">
        <f>('16-20 Male Scratch Finals'!J5:J5)</f>
        <v>0</v>
      </c>
    </row>
  </sheetData>
  <mergeCells count="11">
    <mergeCell ref="J1:J2"/>
    <mergeCell ref="B1:B2"/>
    <mergeCell ref="C1:C2"/>
    <mergeCell ref="D1:D2"/>
    <mergeCell ref="E1:E2"/>
    <mergeCell ref="I1:I2"/>
    <mergeCell ref="A24:J24"/>
    <mergeCell ref="A25:A26"/>
    <mergeCell ref="D25:D26"/>
    <mergeCell ref="E25:E26"/>
    <mergeCell ref="I25:I26"/>
  </mergeCells>
  <pageMargins left="0.7" right="0.7" top="0.75" bottom="0.75" header="0.3" footer="0.3"/>
  <pageSetup orientation="landscape" horizontalDpi="4294967293" r:id="rId1"/>
  <headerFooter>
    <oddHeader>&amp;L&amp;12Surburban Bowlerama, York, PA&amp;C&amp;12 2016 Keystone State Games&amp;R&amp;12Finals Round</oddHeader>
    <oddFooter>&amp;L&amp;12Printed &amp;D
Time &amp;T&amp;C&amp;"Arial,Bold Italic"&amp;12 16-20 Male - Scratch Finals&amp;R&amp;12Page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G14" sqref="G14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25"/>
      <c r="M1" s="326"/>
      <c r="N1" s="199" t="s">
        <v>5</v>
      </c>
      <c r="O1" s="199" t="s">
        <v>5</v>
      </c>
      <c r="P1" s="317" t="s">
        <v>2</v>
      </c>
      <c r="Q1" s="319" t="s">
        <v>13</v>
      </c>
      <c r="R1" s="321" t="s">
        <v>3</v>
      </c>
    </row>
    <row r="2" spans="1:18" ht="16.5" thickBot="1" x14ac:dyDescent="0.3">
      <c r="B2" s="318"/>
      <c r="C2" s="318"/>
      <c r="D2" s="318"/>
      <c r="E2" s="318"/>
      <c r="F2" s="318"/>
      <c r="G2" s="200">
        <v>1</v>
      </c>
      <c r="H2" s="200">
        <v>2</v>
      </c>
      <c r="I2" s="200">
        <v>3</v>
      </c>
      <c r="J2" s="200">
        <v>4</v>
      </c>
      <c r="K2" s="327"/>
      <c r="L2" s="328"/>
      <c r="M2" s="329"/>
      <c r="N2" s="200">
        <v>5</v>
      </c>
      <c r="O2" s="200">
        <v>6</v>
      </c>
      <c r="P2" s="318"/>
      <c r="Q2" s="320"/>
      <c r="R2" s="322"/>
    </row>
    <row r="3" spans="1:18" s="19" customFormat="1" ht="16.5" thickBot="1" x14ac:dyDescent="0.3">
      <c r="A3" s="4">
        <v>1</v>
      </c>
      <c r="B3" s="265" t="s">
        <v>133</v>
      </c>
      <c r="C3" s="265" t="s">
        <v>134</v>
      </c>
      <c r="D3" s="265"/>
      <c r="E3" s="266"/>
      <c r="F3" s="266">
        <v>138</v>
      </c>
      <c r="G3" s="267">
        <v>157</v>
      </c>
      <c r="H3" s="267">
        <v>189</v>
      </c>
      <c r="I3" s="267">
        <v>163</v>
      </c>
      <c r="J3" s="229"/>
      <c r="K3" s="215"/>
      <c r="L3" s="215"/>
      <c r="M3" s="215"/>
      <c r="N3" s="252"/>
      <c r="O3" s="268"/>
      <c r="P3" s="273">
        <f>SUM(G3:O3)</f>
        <v>509</v>
      </c>
      <c r="Q3" s="215">
        <f>ROUNDDOWN((220-F3)*0.8,0)*3</f>
        <v>195</v>
      </c>
      <c r="R3" s="215">
        <f>+Q3+P3</f>
        <v>704</v>
      </c>
    </row>
    <row r="4" spans="1:18" s="19" customFormat="1" ht="15.75" x14ac:dyDescent="0.25">
      <c r="A4" s="4">
        <v>2</v>
      </c>
      <c r="B4" s="218" t="s">
        <v>181</v>
      </c>
      <c r="C4" s="218" t="s">
        <v>182</v>
      </c>
      <c r="D4" s="265"/>
      <c r="E4" s="218"/>
      <c r="F4" s="218">
        <v>215</v>
      </c>
      <c r="G4" s="207">
        <v>211</v>
      </c>
      <c r="H4" s="207">
        <v>209</v>
      </c>
      <c r="I4" s="207">
        <v>157</v>
      </c>
      <c r="J4" s="208"/>
      <c r="K4" s="230"/>
      <c r="L4" s="230"/>
      <c r="M4" s="230"/>
      <c r="N4" s="30"/>
      <c r="O4" s="35"/>
      <c r="P4" s="259">
        <f>SUM(G4:O4)</f>
        <v>577</v>
      </c>
      <c r="Q4" s="215">
        <f>ROUNDDOWN((220-F4)*0.8,0)*3</f>
        <v>12</v>
      </c>
      <c r="R4" s="215">
        <f>+Q4+P4</f>
        <v>589</v>
      </c>
    </row>
    <row r="5" spans="1:18" s="19" customFormat="1" ht="15.75" x14ac:dyDescent="0.25">
      <c r="A5" s="4">
        <v>3</v>
      </c>
      <c r="B5" s="207"/>
      <c r="C5" s="207"/>
      <c r="D5" s="207"/>
      <c r="E5" s="207"/>
      <c r="F5" s="207"/>
      <c r="G5" s="207"/>
      <c r="H5" s="207"/>
      <c r="I5" s="207"/>
      <c r="J5" s="208"/>
      <c r="K5" s="215"/>
      <c r="L5" s="215"/>
      <c r="M5" s="215"/>
      <c r="N5" s="30"/>
      <c r="O5" s="35"/>
      <c r="P5" s="259"/>
      <c r="Q5" s="215"/>
      <c r="R5" s="215"/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259"/>
      <c r="Q6" s="215"/>
      <c r="R6" s="215"/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259"/>
      <c r="Q7" s="215"/>
      <c r="R7" s="215"/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23" t="s">
        <v>58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2"/>
      <c r="Q33" s="257"/>
      <c r="R33" s="2"/>
    </row>
  </sheetData>
  <autoFilter ref="B1:R5">
    <filterColumn colId="9" showButton="0"/>
    <filterColumn colId="10" showButton="0"/>
    <sortState ref="B4:R5">
      <sortCondition descending="1" ref="R3:R5"/>
    </sortState>
  </autoFilter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r:id="rId1"/>
  <headerFooter>
    <oddHeader>&amp;L&amp;12Surburban Bowlerama, York, PA&amp;C&amp;12 2016 Keystone State Games&amp;R&amp;12Qualifying Round</oddHeader>
    <oddFooter>&amp;L&amp;12Printed &amp;D
Time &amp;T&amp;C&amp;"Arial,Bold Italic"&amp;12 16-20 Male - Handicap Qualifying&amp;R&amp;12Page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Normal="100" workbookViewId="0">
      <selection activeCell="E9" sqref="E9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31"/>
      <c r="M1" s="331"/>
      <c r="N1" s="334" t="s">
        <v>13</v>
      </c>
      <c r="O1" s="321" t="s">
        <v>3</v>
      </c>
    </row>
    <row r="2" spans="1:15" ht="16.5" thickBot="1" x14ac:dyDescent="0.3">
      <c r="A2" s="184"/>
      <c r="B2" s="318"/>
      <c r="C2" s="318"/>
      <c r="D2" s="318"/>
      <c r="E2" s="318"/>
      <c r="F2" s="318"/>
      <c r="G2" s="200">
        <v>1</v>
      </c>
      <c r="H2" s="200">
        <v>2</v>
      </c>
      <c r="I2" s="200">
        <v>3</v>
      </c>
      <c r="J2" s="318"/>
      <c r="K2" s="332"/>
      <c r="L2" s="333"/>
      <c r="M2" s="333"/>
      <c r="N2" s="335"/>
      <c r="O2" s="322"/>
    </row>
    <row r="3" spans="1:15" ht="15.75" x14ac:dyDescent="0.25">
      <c r="A3" s="4">
        <v>1</v>
      </c>
      <c r="B3" s="217" t="str">
        <f>('16-20 Male Hdcp Qualifier'!B3)</f>
        <v>Barnes</v>
      </c>
      <c r="C3" s="217" t="str">
        <f>('16-20 Male Hdcp Qualifier'!C3)</f>
        <v>Kyle</v>
      </c>
      <c r="D3" s="217">
        <f>('16-20 Male Hdcp Qualifier'!D3)</f>
        <v>0</v>
      </c>
      <c r="E3" s="217">
        <f>('16-20 Male Hdcp Qualifier'!E3)</f>
        <v>0</v>
      </c>
      <c r="F3" s="217">
        <f>('16-20 Male Hdcp Qualifier'!F3)</f>
        <v>138</v>
      </c>
      <c r="G3" s="229">
        <v>155</v>
      </c>
      <c r="H3" s="208">
        <v>176</v>
      </c>
      <c r="I3" s="208">
        <v>224</v>
      </c>
      <c r="J3" s="209">
        <f>SUM(G3:I3)</f>
        <v>555</v>
      </c>
      <c r="K3" s="209"/>
      <c r="L3" s="209"/>
      <c r="M3" s="210"/>
      <c r="N3" s="210">
        <f>ROUNDDOWN((220-F3)*0.8,0)*3</f>
        <v>195</v>
      </c>
      <c r="O3" s="210">
        <f>SUM(J3:N3)</f>
        <v>750</v>
      </c>
    </row>
    <row r="4" spans="1:15" ht="15.75" x14ac:dyDescent="0.25">
      <c r="A4" s="4">
        <v>2</v>
      </c>
      <c r="B4" s="206" t="str">
        <f>('16-20 Male Hdcp Qualifier'!B4)</f>
        <v>Heckman</v>
      </c>
      <c r="C4" s="206" t="str">
        <f>('16-20 Male Hdcp Qualifier'!C4)</f>
        <v>Tyler</v>
      </c>
      <c r="D4" s="206">
        <f>('16-20 Male Hdcp Qualifier'!D4)</f>
        <v>0</v>
      </c>
      <c r="E4" s="206">
        <f>('16-20 Male Hdcp Qualifier'!E4)</f>
        <v>0</v>
      </c>
      <c r="F4" s="206">
        <f>('16-20 Male Hdcp Qualifier'!F4)</f>
        <v>215</v>
      </c>
      <c r="G4" s="269">
        <v>191</v>
      </c>
      <c r="H4" s="211">
        <v>236</v>
      </c>
      <c r="I4" s="209">
        <v>259</v>
      </c>
      <c r="J4" s="209">
        <f>SUM(G4:I4)</f>
        <v>686</v>
      </c>
      <c r="K4" s="209"/>
      <c r="L4" s="209"/>
      <c r="M4" s="210"/>
      <c r="N4" s="210">
        <f>ROUNDDOWN((220-F4)*0.8,0)*3</f>
        <v>12</v>
      </c>
      <c r="O4" s="210">
        <f>SUM(J4:N4)</f>
        <v>698</v>
      </c>
    </row>
    <row r="5" spans="1:15" ht="15.75" x14ac:dyDescent="0.25">
      <c r="A5" s="4">
        <v>3</v>
      </c>
      <c r="B5" s="269"/>
      <c r="C5" s="269"/>
      <c r="D5" s="269"/>
      <c r="E5" s="269"/>
      <c r="F5" s="269"/>
      <c r="G5" s="207"/>
      <c r="H5" s="207"/>
      <c r="I5" s="207"/>
      <c r="J5" s="209"/>
      <c r="K5" s="209"/>
      <c r="L5" s="209"/>
      <c r="M5" s="210"/>
      <c r="N5" s="210"/>
      <c r="O5" s="210"/>
    </row>
    <row r="6" spans="1:15" ht="15.75" x14ac:dyDescent="0.25">
      <c r="A6" s="4">
        <v>4</v>
      </c>
      <c r="B6" s="206"/>
      <c r="C6" s="206"/>
      <c r="D6" s="206"/>
      <c r="E6" s="206"/>
      <c r="F6" s="206"/>
      <c r="G6" s="207"/>
      <c r="H6" s="207"/>
      <c r="I6" s="207"/>
      <c r="J6" s="209"/>
      <c r="K6" s="209"/>
      <c r="L6" s="209"/>
      <c r="M6" s="210"/>
      <c r="N6" s="210"/>
      <c r="O6" s="210"/>
    </row>
    <row r="7" spans="1:15" ht="15.75" x14ac:dyDescent="0.25">
      <c r="A7" s="4">
        <v>5</v>
      </c>
      <c r="B7" s="269"/>
      <c r="C7" s="269"/>
      <c r="D7" s="269"/>
      <c r="E7" s="269"/>
      <c r="F7" s="269"/>
      <c r="G7" s="211"/>
      <c r="H7" s="211"/>
      <c r="I7" s="211"/>
      <c r="J7" s="209"/>
      <c r="K7" s="209"/>
      <c r="L7" s="209"/>
      <c r="M7" s="210"/>
      <c r="N7" s="210"/>
      <c r="O7" s="210"/>
    </row>
    <row r="8" spans="1:15" ht="15.75" x14ac:dyDescent="0.25">
      <c r="A8" s="4">
        <v>6</v>
      </c>
      <c r="B8" s="269"/>
      <c r="C8" s="7"/>
      <c r="D8" s="7"/>
      <c r="E8" s="7"/>
      <c r="F8" s="7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8"/>
    </row>
    <row r="25" spans="1:15" ht="15.75" customHeight="1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42"/>
      <c r="M25" s="343"/>
      <c r="N25" s="317" t="s">
        <v>8</v>
      </c>
      <c r="O25" s="5" t="s">
        <v>14</v>
      </c>
    </row>
    <row r="26" spans="1:15" ht="16.5" thickBot="1" x14ac:dyDescent="0.3">
      <c r="A26" s="318"/>
      <c r="B26" s="14" t="s">
        <v>16</v>
      </c>
      <c r="C26" s="15" t="s">
        <v>16</v>
      </c>
      <c r="D26" s="340"/>
      <c r="E26" s="340"/>
      <c r="F26" s="340"/>
      <c r="G26" s="15">
        <v>1</v>
      </c>
      <c r="H26" s="15">
        <v>2</v>
      </c>
      <c r="I26" s="15">
        <v>3</v>
      </c>
      <c r="J26" s="340"/>
      <c r="K26" s="344"/>
      <c r="L26" s="345"/>
      <c r="M26" s="346"/>
      <c r="N26" s="318"/>
      <c r="O26" s="13" t="s">
        <v>2</v>
      </c>
    </row>
    <row r="27" spans="1:15" ht="15.75" x14ac:dyDescent="0.25">
      <c r="A27" s="135" t="s">
        <v>9</v>
      </c>
      <c r="B27" s="21" t="str">
        <f>('16-20 Male Hdcp Finals'!B3:B3)</f>
        <v>Barnes</v>
      </c>
      <c r="C27" s="21" t="str">
        <f>('16-20 Male Hdcp Finals'!C3:C3)</f>
        <v>Kyle</v>
      </c>
      <c r="D27" s="21">
        <f>('16-20 Male Hdcp Finals'!D3:D3)</f>
        <v>0</v>
      </c>
      <c r="E27" s="21">
        <f>('16-20 Male Hdcp Finals'!E3:E3)</f>
        <v>0</v>
      </c>
      <c r="F27" s="21">
        <f>('16-20 Male Hdcp Finals'!F3:F3)</f>
        <v>138</v>
      </c>
      <c r="G27" s="21">
        <f>('16-20 Male Hdcp Finals'!G3:G3)</f>
        <v>155</v>
      </c>
      <c r="H27" s="21">
        <f>('16-20 Male Hdcp Finals'!H3:H3)</f>
        <v>176</v>
      </c>
      <c r="I27" s="21">
        <f>('16-20 Male Hdcp Finals'!I3:I3)</f>
        <v>224</v>
      </c>
      <c r="J27" s="21">
        <f>('16-20 Male Hdcp Finals'!J3:J3)</f>
        <v>555</v>
      </c>
      <c r="K27" s="21">
        <f>('16-20 Male Hdcp Finals'!K3:K3)</f>
        <v>0</v>
      </c>
      <c r="L27" s="21">
        <f>('16-20 Male Hdcp Finals'!L3:L3)</f>
        <v>0</v>
      </c>
      <c r="M27" s="21">
        <f>('16-20 Male Hdcp Finals'!M3:M3)</f>
        <v>0</v>
      </c>
      <c r="N27" s="21">
        <f>('16-20 Male Hdcp Finals'!N3:N3)</f>
        <v>195</v>
      </c>
      <c r="O27" s="21">
        <f>('16-20 Male Hdcp Finals'!O3:O3)</f>
        <v>750</v>
      </c>
    </row>
    <row r="28" spans="1:15" ht="15.75" x14ac:dyDescent="0.25">
      <c r="A28" s="136" t="s">
        <v>10</v>
      </c>
      <c r="B28" s="23" t="str">
        <f>('16-20 Male Hdcp Finals'!B4:B4)</f>
        <v>Heckman</v>
      </c>
      <c r="C28" s="23" t="str">
        <f>('16-20 Male Hdcp Finals'!C4:C4)</f>
        <v>Tyler</v>
      </c>
      <c r="D28" s="23">
        <f>('16-20 Male Hdcp Finals'!D4:D4)</f>
        <v>0</v>
      </c>
      <c r="E28" s="23">
        <f>('16-20 Male Hdcp Finals'!E4:E4)</f>
        <v>0</v>
      </c>
      <c r="F28" s="23">
        <f>('16-20 Male Hdcp Finals'!F4:F4)</f>
        <v>215</v>
      </c>
      <c r="G28" s="23">
        <f>('16-20 Male Hdcp Finals'!G4:G4)</f>
        <v>191</v>
      </c>
      <c r="H28" s="23">
        <f>('16-20 Male Hdcp Finals'!H4:H4)</f>
        <v>236</v>
      </c>
      <c r="I28" s="23">
        <f>('16-20 Male Hdcp Finals'!I4:I4)</f>
        <v>259</v>
      </c>
      <c r="J28" s="23">
        <f>('16-20 Male Hdcp Finals'!J4:J4)</f>
        <v>686</v>
      </c>
      <c r="K28" s="23">
        <f>('16-20 Male Hdcp Finals'!K4:K4)</f>
        <v>0</v>
      </c>
      <c r="L28" s="23">
        <f>('16-20 Male Hdcp Finals'!L4:L4)</f>
        <v>0</v>
      </c>
      <c r="M28" s="23">
        <f>('16-20 Male Hdcp Finals'!M4:M4)</f>
        <v>0</v>
      </c>
      <c r="N28" s="23">
        <f>('16-20 Male Hdcp Finals'!N4:N4)</f>
        <v>12</v>
      </c>
      <c r="O28" s="23">
        <f>('16-20 Male Hdcp Finals'!O4:O4)</f>
        <v>698</v>
      </c>
    </row>
    <row r="29" spans="1:15" ht="16.5" thickBot="1" x14ac:dyDescent="0.3">
      <c r="A29" s="137" t="s">
        <v>11</v>
      </c>
      <c r="B29" s="25">
        <f>('16-20 Male Hdcp Finals'!B5:B5)</f>
        <v>0</v>
      </c>
      <c r="C29" s="25">
        <f>('16-20 Male Hdcp Finals'!C5:C5)</f>
        <v>0</v>
      </c>
      <c r="D29" s="25">
        <f>('16-20 Male Hdcp Finals'!D5:D5)</f>
        <v>0</v>
      </c>
      <c r="E29" s="25">
        <f>('16-20 Male Hdcp Finals'!E5:E5)</f>
        <v>0</v>
      </c>
      <c r="F29" s="25">
        <f>('16-20 Male Hdcp Finals'!F5:F5)</f>
        <v>0</v>
      </c>
      <c r="G29" s="25">
        <f>('16-20 Male Hdcp Finals'!G5:G5)</f>
        <v>0</v>
      </c>
      <c r="H29" s="25">
        <f>('16-20 Male Hdcp Finals'!H5:H5)</f>
        <v>0</v>
      </c>
      <c r="I29" s="25">
        <f>('16-20 Male Hdcp Finals'!I5:I5)</f>
        <v>0</v>
      </c>
      <c r="J29" s="25">
        <f>('16-20 Male Hdcp Finals'!J5:J5)</f>
        <v>0</v>
      </c>
      <c r="K29" s="25">
        <f>('16-20 Male Hdcp Finals'!K5:K5)</f>
        <v>0</v>
      </c>
      <c r="L29" s="25">
        <f>('16-20 Male Hdcp Finals'!L5:L5)</f>
        <v>0</v>
      </c>
      <c r="M29" s="25">
        <f>('16-20 Male Hdcp Finals'!M5:M5)</f>
        <v>0</v>
      </c>
      <c r="N29" s="25">
        <f>('16-20 Male Hdcp Finals'!N5:N5)</f>
        <v>0</v>
      </c>
      <c r="O29" s="25">
        <f>('16-20 Male Hdcp Finals'!O5:O5)</f>
        <v>0</v>
      </c>
    </row>
  </sheetData>
  <mergeCells count="17">
    <mergeCell ref="F1:F2"/>
    <mergeCell ref="J1:J2"/>
    <mergeCell ref="N25:N26"/>
    <mergeCell ref="K1:M2"/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</mergeCells>
  <pageMargins left="0.7" right="0.7" top="0.75" bottom="0.75" header="0.3" footer="0.3"/>
  <pageSetup scale="97" orientation="landscape" horizontalDpi="4294967293" r:id="rId1"/>
  <headerFooter>
    <oddHeader>&amp;L&amp;12Surburban Bowlerama, York, PA&amp;C&amp;12 2016 Keystone State Games&amp;R&amp;12Finals Round</oddHeader>
    <oddFooter>&amp;L&amp;12Printed &amp;D
Time &amp;T&amp;C&amp;"Arial,Bold Italic"&amp;12 16-20 Male - Handicap Finals&amp;R&amp;12Page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100" workbookViewId="0">
      <selection activeCell="D9" sqref="D9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0" style="2" hidden="1" customWidth="1"/>
    <col min="12" max="12" width="9.140625" style="2"/>
    <col min="13" max="13" width="14.5703125" style="2" customWidth="1"/>
    <col min="14" max="14" width="9.28515625" style="2" customWidth="1"/>
    <col min="15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228" t="s">
        <v>188</v>
      </c>
      <c r="C3" s="228" t="s">
        <v>189</v>
      </c>
      <c r="D3" s="228"/>
      <c r="E3" s="228"/>
      <c r="F3" s="208">
        <v>183</v>
      </c>
      <c r="G3" s="208">
        <v>225</v>
      </c>
      <c r="H3" s="208">
        <v>214</v>
      </c>
      <c r="I3" s="209"/>
      <c r="J3" s="210"/>
      <c r="K3" s="271"/>
      <c r="L3" s="258">
        <f>SUM(F3:K3)</f>
        <v>622</v>
      </c>
      <c r="M3" s="31">
        <f>SUM(F3:K3)</f>
        <v>622</v>
      </c>
    </row>
    <row r="4" spans="1:13" s="19" customFormat="1" ht="15.75" x14ac:dyDescent="0.25">
      <c r="A4" s="16">
        <v>2</v>
      </c>
      <c r="B4" s="250"/>
      <c r="C4" s="250"/>
      <c r="D4" s="250"/>
      <c r="E4" s="250"/>
      <c r="F4" s="207"/>
      <c r="G4" s="207"/>
      <c r="H4" s="208"/>
      <c r="I4" s="209"/>
      <c r="J4" s="210"/>
      <c r="K4" s="31"/>
      <c r="L4" s="31"/>
      <c r="M4" s="31"/>
    </row>
    <row r="5" spans="1:13" s="19" customFormat="1" ht="15.75" x14ac:dyDescent="0.25">
      <c r="A5" s="16">
        <v>3</v>
      </c>
      <c r="B5" s="169"/>
      <c r="C5" s="169"/>
      <c r="D5" s="169"/>
      <c r="E5" s="169"/>
      <c r="F5" s="207"/>
      <c r="G5" s="207"/>
      <c r="H5" s="208"/>
      <c r="I5" s="209"/>
      <c r="J5" s="210"/>
      <c r="K5" s="31"/>
      <c r="L5" s="31"/>
      <c r="M5" s="31"/>
    </row>
    <row r="6" spans="1:13" s="19" customFormat="1" ht="15.75" x14ac:dyDescent="0.25">
      <c r="A6" s="16">
        <v>4</v>
      </c>
      <c r="B6" s="169"/>
      <c r="C6" s="169"/>
      <c r="D6" s="169"/>
      <c r="E6" s="169"/>
      <c r="F6" s="207"/>
      <c r="G6" s="207"/>
      <c r="H6" s="208"/>
      <c r="I6" s="209"/>
      <c r="J6" s="210"/>
      <c r="K6" s="31"/>
      <c r="L6" s="31"/>
      <c r="M6" s="31"/>
    </row>
    <row r="7" spans="1:13" s="19" customFormat="1" ht="15.75" x14ac:dyDescent="0.25">
      <c r="A7" s="16">
        <v>5</v>
      </c>
      <c r="B7" s="29"/>
      <c r="C7" s="29"/>
      <c r="D7" s="29"/>
      <c r="E7" s="29"/>
      <c r="F7" s="20"/>
      <c r="G7" s="20"/>
      <c r="H7" s="123"/>
      <c r="I7" s="17"/>
      <c r="J7" s="89"/>
      <c r="K7" s="31"/>
      <c r="L7" s="31"/>
      <c r="M7" s="31"/>
    </row>
    <row r="8" spans="1:13" s="19" customFormat="1" ht="15.75" x14ac:dyDescent="0.25">
      <c r="A8" s="16">
        <v>6</v>
      </c>
      <c r="B8" s="29"/>
      <c r="C8" s="29"/>
      <c r="D8" s="29"/>
      <c r="E8" s="29"/>
      <c r="F8" s="20"/>
      <c r="G8" s="20"/>
      <c r="H8" s="123"/>
      <c r="I8" s="17"/>
      <c r="J8" s="89"/>
      <c r="K8" s="31"/>
      <c r="L8" s="31"/>
      <c r="M8" s="31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17.25" customHeight="1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mergeCells count="7">
    <mergeCell ref="L1:L2"/>
    <mergeCell ref="M1:M2"/>
    <mergeCell ref="A33:J33"/>
    <mergeCell ref="B1:B2"/>
    <mergeCell ref="C1:C2"/>
    <mergeCell ref="D1:D2"/>
    <mergeCell ref="E1:E2"/>
  </mergeCells>
  <pageMargins left="0.7" right="0.7" top="0.75" bottom="0.75" header="0.3" footer="0.3"/>
  <pageSetup scale="98" orientation="landscape" r:id="rId1"/>
  <headerFooter>
    <oddHeader>&amp;L&amp;12Surburban Bowlerama, York, PA&amp;C&amp;12 2016 Keystone State Games&amp;R&amp;12Qualifying Round</oddHeader>
    <oddFooter>&amp;L&amp;12Printed &amp;D
Time &amp;T&amp;C&amp;12 21-34 Female - Scratch Qualifying&amp;R&amp;12Page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topLeftCell="A2" zoomScaleNormal="100" workbookViewId="0">
      <selection activeCell="D12" sqref="D12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31"/>
      <c r="M1" s="331"/>
      <c r="N1" s="334" t="s">
        <v>13</v>
      </c>
      <c r="O1" s="321" t="s">
        <v>3</v>
      </c>
    </row>
    <row r="2" spans="1:15" ht="16.5" thickBot="1" x14ac:dyDescent="0.3">
      <c r="A2" s="184"/>
      <c r="B2" s="318"/>
      <c r="C2" s="318"/>
      <c r="D2" s="318"/>
      <c r="E2" s="318"/>
      <c r="F2" s="318"/>
      <c r="G2" s="200">
        <v>1</v>
      </c>
      <c r="H2" s="200">
        <v>2</v>
      </c>
      <c r="I2" s="200">
        <v>3</v>
      </c>
      <c r="J2" s="318"/>
      <c r="K2" s="332"/>
      <c r="L2" s="333"/>
      <c r="M2" s="333"/>
      <c r="N2" s="335"/>
      <c r="O2" s="322"/>
    </row>
    <row r="3" spans="1:15" ht="15.75" x14ac:dyDescent="0.25">
      <c r="A3" s="4">
        <v>1</v>
      </c>
      <c r="B3" s="217" t="str">
        <f>('11 &amp; Under Mixed Hdcp Qualifier'!B3)</f>
        <v>Baker</v>
      </c>
      <c r="C3" s="217" t="str">
        <f>('11 &amp; Under Mixed Hdcp Qualifier'!C3)</f>
        <v>Maribeth</v>
      </c>
      <c r="D3" s="217">
        <f>('11 &amp; Under Mixed Hdcp Qualifier'!D3)</f>
        <v>0</v>
      </c>
      <c r="E3" s="217">
        <f>('11 &amp; Under Mixed Hdcp Qualifier'!E3)</f>
        <v>0</v>
      </c>
      <c r="F3" s="217">
        <f>('11 &amp; Under Mixed Hdcp Qualifier'!F3)</f>
        <v>137</v>
      </c>
      <c r="G3" s="229">
        <v>158</v>
      </c>
      <c r="H3" s="208">
        <v>146</v>
      </c>
      <c r="I3" s="208">
        <v>137</v>
      </c>
      <c r="J3" s="209">
        <f>SUM(G3:I3)</f>
        <v>441</v>
      </c>
      <c r="K3" s="209"/>
      <c r="L3" s="209"/>
      <c r="M3" s="210"/>
      <c r="N3" s="210">
        <f>ROUNDDOWN((220-F3)*0.8,0)*3</f>
        <v>198</v>
      </c>
      <c r="O3" s="210">
        <f>SUM(J3:N3)</f>
        <v>639</v>
      </c>
    </row>
    <row r="4" spans="1:15" ht="15.75" x14ac:dyDescent="0.25">
      <c r="A4" s="4">
        <v>2</v>
      </c>
      <c r="B4" s="206"/>
      <c r="C4" s="206"/>
      <c r="D4" s="206"/>
      <c r="E4" s="206"/>
      <c r="F4" s="206"/>
      <c r="G4" s="269"/>
      <c r="H4" s="211"/>
      <c r="I4" s="209"/>
      <c r="J4" s="209"/>
      <c r="K4" s="209"/>
      <c r="L4" s="209"/>
      <c r="M4" s="210"/>
      <c r="N4" s="210"/>
      <c r="O4" s="210"/>
    </row>
    <row r="5" spans="1:15" ht="15.75" x14ac:dyDescent="0.25">
      <c r="A5" s="4">
        <v>3</v>
      </c>
      <c r="B5" s="206"/>
      <c r="C5" s="206"/>
      <c r="D5" s="206"/>
      <c r="E5" s="206"/>
      <c r="F5" s="206"/>
      <c r="G5" s="207"/>
      <c r="H5" s="207"/>
      <c r="I5" s="207"/>
      <c r="J5" s="209"/>
      <c r="K5" s="209"/>
      <c r="L5" s="209"/>
      <c r="M5" s="210"/>
      <c r="N5" s="210"/>
      <c r="O5" s="210"/>
    </row>
    <row r="6" spans="1:15" ht="15.75" x14ac:dyDescent="0.25">
      <c r="A6" s="4">
        <v>4</v>
      </c>
      <c r="B6" s="206"/>
      <c r="C6" s="206"/>
      <c r="D6" s="206"/>
      <c r="E6" s="206"/>
      <c r="F6" s="206"/>
      <c r="G6" s="207"/>
      <c r="H6" s="207"/>
      <c r="I6" s="207"/>
      <c r="J6" s="209"/>
      <c r="K6" s="209"/>
      <c r="L6" s="209"/>
      <c r="M6" s="210"/>
      <c r="N6" s="210"/>
      <c r="O6" s="210"/>
    </row>
    <row r="7" spans="1:15" ht="15.75" x14ac:dyDescent="0.25">
      <c r="A7" s="4">
        <v>5</v>
      </c>
      <c r="B7" s="206"/>
      <c r="C7" s="206"/>
      <c r="D7" s="206"/>
      <c r="E7" s="206"/>
      <c r="F7" s="206"/>
      <c r="G7" s="211"/>
      <c r="H7" s="211"/>
      <c r="I7" s="211"/>
      <c r="J7" s="209"/>
      <c r="K7" s="209"/>
      <c r="L7" s="209"/>
      <c r="M7" s="210"/>
      <c r="N7" s="210"/>
      <c r="O7" s="210"/>
    </row>
    <row r="8" spans="1:15" ht="15.75" x14ac:dyDescent="0.25">
      <c r="A8" s="4">
        <v>6</v>
      </c>
      <c r="B8" s="269"/>
      <c r="C8" s="7"/>
      <c r="D8" s="7"/>
      <c r="E8" s="7"/>
      <c r="F8" s="7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8"/>
    </row>
    <row r="25" spans="1:15" ht="15.75" customHeight="1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42"/>
      <c r="M25" s="343"/>
      <c r="N25" s="317" t="s">
        <v>8</v>
      </c>
      <c r="O25" s="5" t="s">
        <v>14</v>
      </c>
    </row>
    <row r="26" spans="1:15" ht="16.5" thickBot="1" x14ac:dyDescent="0.3">
      <c r="A26" s="318"/>
      <c r="B26" s="14" t="s">
        <v>16</v>
      </c>
      <c r="C26" s="15" t="s">
        <v>16</v>
      </c>
      <c r="D26" s="340"/>
      <c r="E26" s="340"/>
      <c r="F26" s="340"/>
      <c r="G26" s="15">
        <v>1</v>
      </c>
      <c r="H26" s="15">
        <v>2</v>
      </c>
      <c r="I26" s="15">
        <v>3</v>
      </c>
      <c r="J26" s="340"/>
      <c r="K26" s="344"/>
      <c r="L26" s="345"/>
      <c r="M26" s="346"/>
      <c r="N26" s="318"/>
      <c r="O26" s="13" t="s">
        <v>2</v>
      </c>
    </row>
    <row r="27" spans="1:15" ht="15.75" x14ac:dyDescent="0.25">
      <c r="A27" s="135" t="s">
        <v>9</v>
      </c>
      <c r="B27" s="21" t="str">
        <f>('11 &amp; Under Mixed Hdcp Finals'!B3:B3)</f>
        <v>Baker</v>
      </c>
      <c r="C27" s="21" t="str">
        <f>('11 &amp; Under Mixed Hdcp Finals'!C3:C3)</f>
        <v>Maribeth</v>
      </c>
      <c r="D27" s="21">
        <f>('11 &amp; Under Mixed Hdcp Finals'!D3:D3)</f>
        <v>0</v>
      </c>
      <c r="E27" s="21">
        <f>('11 &amp; Under Mixed Hdcp Finals'!E3:E3)</f>
        <v>0</v>
      </c>
      <c r="F27" s="21">
        <f>('11 &amp; Under Mixed Hdcp Finals'!F3:F3)</f>
        <v>137</v>
      </c>
      <c r="G27" s="21">
        <f>('11 &amp; Under Mixed Hdcp Finals'!G3:G3)</f>
        <v>158</v>
      </c>
      <c r="H27" s="21">
        <f>('11 &amp; Under Mixed Hdcp Finals'!H3:H3)</f>
        <v>146</v>
      </c>
      <c r="I27" s="21">
        <f>('11 &amp; Under Mixed Hdcp Finals'!I3:I3)</f>
        <v>137</v>
      </c>
      <c r="J27" s="21">
        <f>('11 &amp; Under Mixed Hdcp Finals'!J3:J3)</f>
        <v>441</v>
      </c>
      <c r="K27" s="21">
        <f>('11 &amp; Under Mixed Hdcp Finals'!K3:K3)</f>
        <v>0</v>
      </c>
      <c r="L27" s="21">
        <f>('11 &amp; Under Mixed Hdcp Finals'!L3:L3)</f>
        <v>0</v>
      </c>
      <c r="M27" s="21">
        <f>('11 &amp; Under Mixed Hdcp Finals'!M3:M3)</f>
        <v>0</v>
      </c>
      <c r="N27" s="21">
        <f>('11 &amp; Under Mixed Hdcp Finals'!N3:N3)</f>
        <v>198</v>
      </c>
      <c r="O27" s="21">
        <f>('11 &amp; Under Mixed Hdcp Finals'!O3:O3)</f>
        <v>639</v>
      </c>
    </row>
    <row r="28" spans="1:15" ht="15.75" x14ac:dyDescent="0.25">
      <c r="A28" s="136" t="s">
        <v>10</v>
      </c>
      <c r="B28" s="23">
        <f>('11 &amp; Under Mixed Hdcp Finals'!B4:B4)</f>
        <v>0</v>
      </c>
      <c r="C28" s="23">
        <f>('11 &amp; Under Mixed Hdcp Finals'!C4:C4)</f>
        <v>0</v>
      </c>
      <c r="D28" s="23">
        <f>('11 &amp; Under Mixed Hdcp Finals'!D4:D4)</f>
        <v>0</v>
      </c>
      <c r="E28" s="23">
        <f>('11 &amp; Under Mixed Hdcp Finals'!E4:E4)</f>
        <v>0</v>
      </c>
      <c r="F28" s="23">
        <f>('11 &amp; Under Mixed Hdcp Finals'!F4:F4)</f>
        <v>0</v>
      </c>
      <c r="G28" s="23">
        <f>('11 &amp; Under Mixed Hdcp Finals'!G4:G4)</f>
        <v>0</v>
      </c>
      <c r="H28" s="23">
        <f>('11 &amp; Under Mixed Hdcp Finals'!H4:H4)</f>
        <v>0</v>
      </c>
      <c r="I28" s="23">
        <f>('11 &amp; Under Mixed Hdcp Finals'!I4:I4)</f>
        <v>0</v>
      </c>
      <c r="J28" s="23">
        <f>('11 &amp; Under Mixed Hdcp Finals'!J4:J4)</f>
        <v>0</v>
      </c>
      <c r="K28" s="23">
        <f>('11 &amp; Under Mixed Hdcp Finals'!K4:K4)</f>
        <v>0</v>
      </c>
      <c r="L28" s="23">
        <f>('11 &amp; Under Mixed Hdcp Finals'!L4:L4)</f>
        <v>0</v>
      </c>
      <c r="M28" s="23">
        <f>('11 &amp; Under Mixed Hdcp Finals'!M4:M4)</f>
        <v>0</v>
      </c>
      <c r="N28" s="23">
        <f>('11 &amp; Under Mixed Hdcp Finals'!N4:N4)</f>
        <v>0</v>
      </c>
      <c r="O28" s="23">
        <f>('11 &amp; Under Mixed Hdcp Finals'!O4:O4)</f>
        <v>0</v>
      </c>
    </row>
    <row r="29" spans="1:15" ht="16.5" thickBot="1" x14ac:dyDescent="0.3">
      <c r="A29" s="137" t="s">
        <v>11</v>
      </c>
      <c r="B29" s="25">
        <f>('11 &amp; Under Mixed Hdcp Finals'!B5:B5)</f>
        <v>0</v>
      </c>
      <c r="C29" s="25">
        <f>('11 &amp; Under Mixed Hdcp Finals'!C5:C5)</f>
        <v>0</v>
      </c>
      <c r="D29" s="25">
        <f>('11 &amp; Under Mixed Hdcp Finals'!D5:D5)</f>
        <v>0</v>
      </c>
      <c r="E29" s="25">
        <f>('11 &amp; Under Mixed Hdcp Finals'!E5:E5)</f>
        <v>0</v>
      </c>
      <c r="F29" s="25">
        <f>('11 &amp; Under Mixed Hdcp Finals'!F5:F5)</f>
        <v>0</v>
      </c>
      <c r="G29" s="25">
        <f>('11 &amp; Under Mixed Hdcp Finals'!G5:G5)</f>
        <v>0</v>
      </c>
      <c r="H29" s="25">
        <f>('11 &amp; Under Mixed Hdcp Finals'!H5:H5)</f>
        <v>0</v>
      </c>
      <c r="I29" s="25">
        <f>('11 &amp; Under Mixed Hdcp Finals'!I5:I5)</f>
        <v>0</v>
      </c>
      <c r="J29" s="25">
        <f>('11 &amp; Under Mixed Hdcp Finals'!J5:J5)</f>
        <v>0</v>
      </c>
      <c r="K29" s="25">
        <f>('11 &amp; Under Mixed Hdcp Finals'!K5:K5)</f>
        <v>0</v>
      </c>
      <c r="L29" s="25">
        <f>('11 &amp; Under Mixed Hdcp Finals'!L5:L5)</f>
        <v>0</v>
      </c>
      <c r="M29" s="25">
        <f>('11 &amp; Under Mixed Hdcp Finals'!M5:M5)</f>
        <v>0</v>
      </c>
      <c r="N29" s="25">
        <f>('11 &amp; Under Mixed Hdcp Finals'!N5:N5)</f>
        <v>0</v>
      </c>
      <c r="O29" s="25">
        <f>('11 &amp; Under Mixed Hdcp Finals'!O5:O5)</f>
        <v>0</v>
      </c>
    </row>
  </sheetData>
  <autoFilter ref="B1:O5">
    <filterColumn colId="9" showButton="0"/>
    <filterColumn colId="10" showButton="0"/>
    <sortState ref="B4:O5">
      <sortCondition descending="1" ref="O3:O5"/>
    </sortState>
  </autoFilter>
  <mergeCells count="17">
    <mergeCell ref="J1:J2"/>
    <mergeCell ref="N25:N26"/>
    <mergeCell ref="K1:M2"/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  <mergeCell ref="F1:F2"/>
  </mergeCells>
  <pageMargins left="0.7" right="0.7" top="0.75" bottom="0.75" header="0.3" footer="0.3"/>
  <pageSetup scale="97" orientation="landscape" r:id="rId1"/>
  <headerFooter>
    <oddHeader>&amp;L&amp;12Surburban Bowlerama, York, PA&amp;C&amp;12 2016 Keystone State Games&amp;R&amp;12Finals Round</oddHeader>
    <oddFooter>&amp;L&amp;12Printed &amp;D
Time &amp;T&amp;C&amp;"Arial,Bold Italic"&amp;12 11 &amp; Under Mixed - Handicap Finals&amp;R&amp;12Page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100" workbookViewId="0">
      <selection activeCell="I3" sqref="I3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5.75" x14ac:dyDescent="0.25">
      <c r="A3" s="4">
        <v>1</v>
      </c>
      <c r="B3" s="231" t="str">
        <f>('21-34 Female Scratch Qualifier'!B3)</f>
        <v>Garin</v>
      </c>
      <c r="C3" s="231" t="str">
        <f>('21-34 Female Scratch Qualifier'!C3)</f>
        <v>Renee</v>
      </c>
      <c r="D3" s="231">
        <f>('21-34 Female Scratch Qualifier'!D3)</f>
        <v>0</v>
      </c>
      <c r="E3" s="231">
        <f>('21-34 Female Scratch Qualifier'!E3)</f>
        <v>0</v>
      </c>
      <c r="F3" s="209">
        <v>180</v>
      </c>
      <c r="G3" s="209">
        <v>215</v>
      </c>
      <c r="H3" s="209">
        <v>257</v>
      </c>
      <c r="I3" s="209">
        <f>SUM(F3:H3)</f>
        <v>652</v>
      </c>
      <c r="J3" s="209">
        <f>SUM(F3:H3)</f>
        <v>652</v>
      </c>
    </row>
    <row r="4" spans="1:10" ht="15.75" x14ac:dyDescent="0.25">
      <c r="A4" s="4">
        <v>2</v>
      </c>
      <c r="B4" s="234"/>
      <c r="C4" s="234"/>
      <c r="D4" s="234"/>
      <c r="E4" s="234"/>
      <c r="F4" s="209"/>
      <c r="G4" s="209"/>
      <c r="H4" s="209"/>
      <c r="I4" s="209"/>
      <c r="J4" s="209"/>
    </row>
    <row r="5" spans="1:10" ht="15.75" x14ac:dyDescent="0.25">
      <c r="A5" s="4">
        <v>3</v>
      </c>
      <c r="B5" s="234"/>
      <c r="C5" s="234"/>
      <c r="D5" s="234"/>
      <c r="E5" s="234"/>
      <c r="F5" s="209"/>
      <c r="G5" s="209"/>
      <c r="H5" s="209"/>
      <c r="I5" s="209"/>
      <c r="J5" s="209"/>
    </row>
    <row r="6" spans="1:10" ht="15.75" x14ac:dyDescent="0.25">
      <c r="A6" s="4">
        <v>4</v>
      </c>
      <c r="B6" s="234"/>
      <c r="C6" s="234"/>
      <c r="D6" s="234"/>
      <c r="E6" s="234"/>
      <c r="F6" s="209"/>
      <c r="G6" s="209"/>
      <c r="H6" s="209"/>
      <c r="I6" s="209"/>
      <c r="J6" s="209"/>
    </row>
    <row r="7" spans="1:10" ht="15.75" x14ac:dyDescent="0.25">
      <c r="A7" s="4">
        <v>5</v>
      </c>
      <c r="B7" s="251"/>
      <c r="C7" s="251"/>
      <c r="D7" s="251"/>
      <c r="E7" s="251"/>
      <c r="F7" s="209"/>
      <c r="G7" s="209"/>
      <c r="H7" s="209"/>
      <c r="I7" s="209"/>
      <c r="J7" s="209"/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 t="str">
        <f>('21-34 Female Scratch Finals'!B3:B3)</f>
        <v>Garin</v>
      </c>
      <c r="C27" s="21" t="str">
        <f>('21-34 Female Scratch Finals'!C3:C3)</f>
        <v>Renee</v>
      </c>
      <c r="D27" s="21">
        <f>('21-34 Female Scratch Finals'!D3:D3)</f>
        <v>0</v>
      </c>
      <c r="E27" s="21">
        <f>('21-34 Female Scratch Finals'!E3:E3)</f>
        <v>0</v>
      </c>
      <c r="F27" s="21">
        <f>('21-34 Female Scratch Finals'!F3:F3)</f>
        <v>180</v>
      </c>
      <c r="G27" s="21">
        <f>('21-34 Female Scratch Finals'!G3:G3)</f>
        <v>215</v>
      </c>
      <c r="H27" s="21">
        <f>('21-34 Female Scratch Finals'!H3:H3)</f>
        <v>257</v>
      </c>
      <c r="I27" s="21">
        <f>('21-34 Female Scratch Finals'!I3:I3)</f>
        <v>652</v>
      </c>
      <c r="J27" s="21">
        <f>('21-34 Female Scratch Finals'!J3:J3)</f>
        <v>652</v>
      </c>
    </row>
    <row r="28" spans="1:10" ht="15.75" x14ac:dyDescent="0.25">
      <c r="A28" s="163" t="s">
        <v>10</v>
      </c>
      <c r="B28" s="23">
        <f>('21-34 Female Scratch Finals'!B4:B4)</f>
        <v>0</v>
      </c>
      <c r="C28" s="23">
        <f>('21-34 Female Scratch Finals'!C4:C4)</f>
        <v>0</v>
      </c>
      <c r="D28" s="23">
        <f>('21-34 Female Scratch Finals'!D4:D4)</f>
        <v>0</v>
      </c>
      <c r="E28" s="23">
        <f>('21-34 Female Scratch Finals'!E4:E4)</f>
        <v>0</v>
      </c>
      <c r="F28" s="23">
        <f>('21-34 Female Scratch Finals'!F4:F4)</f>
        <v>0</v>
      </c>
      <c r="G28" s="23">
        <f>('21-34 Female Scratch Finals'!G4:G4)</f>
        <v>0</v>
      </c>
      <c r="H28" s="23">
        <f>('21-34 Female Scratch Finals'!H4:H4)</f>
        <v>0</v>
      </c>
      <c r="I28" s="23">
        <f>('21-34 Female Scratch Finals'!I4:I4)</f>
        <v>0</v>
      </c>
      <c r="J28" s="23">
        <f>('21-34 Female Scratch Finals'!J4:J4)</f>
        <v>0</v>
      </c>
    </row>
    <row r="29" spans="1:10" ht="16.5" thickBot="1" x14ac:dyDescent="0.3">
      <c r="A29" s="137" t="s">
        <v>11</v>
      </c>
      <c r="B29" s="25">
        <f>('21-34 Female Scratch Finals'!B5:B5)</f>
        <v>0</v>
      </c>
      <c r="C29" s="25">
        <f>('21-34 Female Scratch Finals'!C5:C5)</f>
        <v>0</v>
      </c>
      <c r="D29" s="25">
        <f>('21-34 Female Scratch Finals'!D5:D5)</f>
        <v>0</v>
      </c>
      <c r="E29" s="25">
        <f>('21-34 Female Scratch Finals'!E5:E5)</f>
        <v>0</v>
      </c>
      <c r="F29" s="25">
        <f>('21-34 Female Scratch Finals'!F5:F5)</f>
        <v>0</v>
      </c>
      <c r="G29" s="25">
        <f>('21-34 Female Scratch Finals'!G5:G5)</f>
        <v>0</v>
      </c>
      <c r="H29" s="25">
        <f>('21-34 Female Scratch Finals'!H5:H5)</f>
        <v>0</v>
      </c>
      <c r="I29" s="25">
        <f>('21-34 Female Scratch Finals'!I5:I5)</f>
        <v>0</v>
      </c>
      <c r="J29" s="25">
        <f>('21-34 Female Scratch Finals'!J5:J5)</f>
        <v>0</v>
      </c>
    </row>
  </sheetData>
  <mergeCells count="11">
    <mergeCell ref="A24:J24"/>
    <mergeCell ref="A25:A26"/>
    <mergeCell ref="D25:D26"/>
    <mergeCell ref="E25:E26"/>
    <mergeCell ref="I25:I26"/>
    <mergeCell ref="J1:J2"/>
    <mergeCell ref="B1:B2"/>
    <mergeCell ref="C1:C2"/>
    <mergeCell ref="D1:D2"/>
    <mergeCell ref="E1:E2"/>
    <mergeCell ref="I1:I2"/>
  </mergeCells>
  <pageMargins left="0.7" right="0.7" top="0.75" bottom="0.75" header="0.3" footer="0.3"/>
  <pageSetup orientation="landscape" horizontalDpi="4294967293" r:id="rId1"/>
  <headerFooter>
    <oddHeader>&amp;L&amp;12Surburban  Bowlerama, York, PA&amp;C&amp;12 2016 Keystone State Games&amp;R&amp;12Finals Round</oddHeader>
    <oddFooter>&amp;L&amp;12Printed &amp;D
Time &amp;T&amp;C&amp;"Arial,Bold Italic"&amp;12 21-34 Female - Scratch Finals&amp;R&amp;12Page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C3" sqref="C3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25"/>
      <c r="M1" s="326"/>
      <c r="N1" s="199" t="s">
        <v>5</v>
      </c>
      <c r="O1" s="199" t="s">
        <v>5</v>
      </c>
      <c r="P1" s="317" t="s">
        <v>2</v>
      </c>
      <c r="Q1" s="319" t="s">
        <v>13</v>
      </c>
      <c r="R1" s="321" t="s">
        <v>3</v>
      </c>
    </row>
    <row r="2" spans="1:18" ht="16.5" thickBot="1" x14ac:dyDescent="0.3">
      <c r="B2" s="318"/>
      <c r="C2" s="318"/>
      <c r="D2" s="318"/>
      <c r="E2" s="318"/>
      <c r="F2" s="318"/>
      <c r="G2" s="200">
        <v>1</v>
      </c>
      <c r="H2" s="200">
        <v>2</v>
      </c>
      <c r="I2" s="200">
        <v>3</v>
      </c>
      <c r="J2" s="200">
        <v>4</v>
      </c>
      <c r="K2" s="327"/>
      <c r="L2" s="328"/>
      <c r="M2" s="329"/>
      <c r="N2" s="200">
        <v>5</v>
      </c>
      <c r="O2" s="200">
        <v>6</v>
      </c>
      <c r="P2" s="318"/>
      <c r="Q2" s="320"/>
      <c r="R2" s="322"/>
    </row>
    <row r="3" spans="1:18" s="19" customFormat="1" ht="16.5" thickBot="1" x14ac:dyDescent="0.3">
      <c r="A3" s="4">
        <v>1</v>
      </c>
      <c r="B3" s="265"/>
      <c r="C3" s="265"/>
      <c r="D3" s="265"/>
      <c r="E3" s="266"/>
      <c r="F3" s="266"/>
      <c r="G3" s="267"/>
      <c r="H3" s="267"/>
      <c r="I3" s="267"/>
      <c r="J3" s="229"/>
      <c r="K3" s="215"/>
      <c r="L3" s="215"/>
      <c r="M3" s="215"/>
      <c r="N3" s="252"/>
      <c r="O3" s="268"/>
      <c r="P3" s="273">
        <f>SUM(G3:O3)</f>
        <v>0</v>
      </c>
      <c r="Q3" s="215">
        <f>ROUNDDOWN((220-F3)*0.8,0)*3</f>
        <v>528</v>
      </c>
      <c r="R3" s="215">
        <f>+Q3+P3</f>
        <v>528</v>
      </c>
    </row>
    <row r="4" spans="1:18" s="19" customFormat="1" ht="15.75" x14ac:dyDescent="0.25">
      <c r="A4" s="4">
        <v>2</v>
      </c>
      <c r="B4" s="218"/>
      <c r="C4" s="218"/>
      <c r="D4" s="265"/>
      <c r="E4" s="218"/>
      <c r="F4" s="218"/>
      <c r="G4" s="207"/>
      <c r="H4" s="207"/>
      <c r="I4" s="207"/>
      <c r="J4" s="208"/>
      <c r="K4" s="230"/>
      <c r="L4" s="230"/>
      <c r="M4" s="230"/>
      <c r="N4" s="30"/>
      <c r="O4" s="35"/>
      <c r="P4" s="259">
        <f>SUM(G4:O4)</f>
        <v>0</v>
      </c>
      <c r="Q4" s="215">
        <f>ROUNDDOWN((220-F4)*0.8,0)*3</f>
        <v>528</v>
      </c>
      <c r="R4" s="215">
        <f>+Q4+P4</f>
        <v>528</v>
      </c>
    </row>
    <row r="5" spans="1:18" s="19" customFormat="1" ht="15.75" x14ac:dyDescent="0.25">
      <c r="A5" s="4">
        <v>3</v>
      </c>
      <c r="B5" s="207"/>
      <c r="C5" s="207"/>
      <c r="D5" s="207"/>
      <c r="E5" s="207"/>
      <c r="F5" s="207"/>
      <c r="G5" s="207"/>
      <c r="H5" s="207"/>
      <c r="I5" s="207"/>
      <c r="J5" s="208"/>
      <c r="K5" s="215"/>
      <c r="L5" s="215"/>
      <c r="M5" s="215"/>
      <c r="N5" s="30"/>
      <c r="O5" s="35"/>
      <c r="P5" s="259">
        <f>SUM(G5:O5)</f>
        <v>0</v>
      </c>
      <c r="Q5" s="215">
        <f>ROUNDDOWN((220-F5)*0.8,0)*3</f>
        <v>528</v>
      </c>
      <c r="R5" s="215">
        <f>+Q5+P5</f>
        <v>528</v>
      </c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259">
        <f>SUM(G6:O6)</f>
        <v>0</v>
      </c>
      <c r="Q6" s="215">
        <f>ROUNDDOWN((220-F6)*0.8,0)*3</f>
        <v>528</v>
      </c>
      <c r="R6" s="215">
        <f>+Q6+P6</f>
        <v>528</v>
      </c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259">
        <f>SUM(G7:O7)</f>
        <v>0</v>
      </c>
      <c r="Q7" s="215">
        <f>ROUNDDOWN((220-F7)*0.8,0)*3</f>
        <v>528</v>
      </c>
      <c r="R7" s="215">
        <f>+Q7+P7</f>
        <v>528</v>
      </c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23" t="s">
        <v>58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2"/>
      <c r="Q33" s="257"/>
      <c r="R33" s="2"/>
    </row>
  </sheetData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horizontalDpi="4294967293" r:id="rId1"/>
  <headerFooter>
    <oddHeader>&amp;L&amp;12Surburban Bowlerama, York, PA&amp;C&amp;12 2016 Keystone State Games&amp;R&amp;12Qualifying Round</oddHeader>
    <oddFooter>&amp;L&amp;12Printed &amp;D
Time &amp;T&amp;C&amp;"Arial,Bold Italic"&amp;12 21-34 Female - Handicap Qualifying&amp;R&amp;12Page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Normal="100" workbookViewId="0">
      <selection activeCell="C3" sqref="C3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55"/>
      <c r="M1" s="355"/>
      <c r="N1" s="334" t="s">
        <v>13</v>
      </c>
      <c r="O1" s="321" t="s">
        <v>3</v>
      </c>
    </row>
    <row r="2" spans="1:15" ht="16.5" thickBot="1" x14ac:dyDescent="0.3">
      <c r="A2" s="184"/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352"/>
      <c r="K2" s="356"/>
      <c r="L2" s="357"/>
      <c r="M2" s="357"/>
      <c r="N2" s="358"/>
      <c r="O2" s="359"/>
    </row>
    <row r="3" spans="1:15" ht="15.75" x14ac:dyDescent="0.25">
      <c r="A3" s="4">
        <v>1</v>
      </c>
      <c r="B3" s="217"/>
      <c r="C3" s="217"/>
      <c r="D3" s="217">
        <f>('21-34 Female Hdcp Qualifier'!D3)</f>
        <v>0</v>
      </c>
      <c r="E3" s="217">
        <f>('21-34 Female Hdcp Qualifier'!E3)</f>
        <v>0</v>
      </c>
      <c r="F3" s="217">
        <f>('21-34 Female Hdcp Qualifier'!F3)</f>
        <v>0</v>
      </c>
      <c r="G3" s="229"/>
      <c r="H3" s="208"/>
      <c r="I3" s="208"/>
      <c r="J3" s="209">
        <f>SUM(G3:I3)</f>
        <v>0</v>
      </c>
      <c r="K3" s="209"/>
      <c r="L3" s="209"/>
      <c r="M3" s="210"/>
      <c r="N3" s="210">
        <f>ROUNDDOWN((220-F3)*0.8,0)*3</f>
        <v>528</v>
      </c>
      <c r="O3" s="210">
        <f>SUM(J3:N3)</f>
        <v>528</v>
      </c>
    </row>
    <row r="4" spans="1:15" ht="15.75" x14ac:dyDescent="0.25">
      <c r="A4" s="4">
        <v>2</v>
      </c>
      <c r="B4" s="269"/>
      <c r="C4" s="269">
        <f>('21-34 Female Hdcp Qualifier'!C4)</f>
        <v>0</v>
      </c>
      <c r="D4" s="269">
        <f>('21-34 Female Hdcp Qualifier'!D4)</f>
        <v>0</v>
      </c>
      <c r="E4" s="269">
        <f>('21-34 Female Hdcp Qualifier'!E4)</f>
        <v>0</v>
      </c>
      <c r="F4" s="269">
        <f>('21-34 Female Hdcp Qualifier'!F4)</f>
        <v>0</v>
      </c>
      <c r="G4" s="269"/>
      <c r="H4" s="211"/>
      <c r="I4" s="209"/>
      <c r="J4" s="209">
        <f>SUM(G4:I4)</f>
        <v>0</v>
      </c>
      <c r="K4" s="209"/>
      <c r="L4" s="209"/>
      <c r="M4" s="210"/>
      <c r="N4" s="210">
        <f>ROUNDDOWN((220-F4)*0.8,0)*3</f>
        <v>528</v>
      </c>
      <c r="O4" s="210">
        <f>SUM(J4:N4)</f>
        <v>528</v>
      </c>
    </row>
    <row r="5" spans="1:15" ht="15.75" x14ac:dyDescent="0.25">
      <c r="A5" s="4">
        <v>3</v>
      </c>
      <c r="B5" s="269">
        <f>('21-34 Female Hdcp Qualifier'!B5)</f>
        <v>0</v>
      </c>
      <c r="C5" s="269">
        <f>('21-34 Female Hdcp Qualifier'!C5)</f>
        <v>0</v>
      </c>
      <c r="D5" s="269">
        <f>('21-34 Female Hdcp Qualifier'!D5)</f>
        <v>0</v>
      </c>
      <c r="E5" s="269">
        <f>('21-34 Female Hdcp Qualifier'!E5)</f>
        <v>0</v>
      </c>
      <c r="F5" s="269">
        <f>('21-34 Female Hdcp Qualifier'!F5)</f>
        <v>0</v>
      </c>
      <c r="G5" s="207"/>
      <c r="H5" s="207"/>
      <c r="I5" s="207"/>
      <c r="J5" s="209">
        <f>SUM(G5:I5)</f>
        <v>0</v>
      </c>
      <c r="K5" s="209"/>
      <c r="L5" s="209"/>
      <c r="M5" s="210"/>
      <c r="N5" s="210">
        <f>ROUNDDOWN((220-F5)*0.8,0)*3</f>
        <v>528</v>
      </c>
      <c r="O5" s="210">
        <f>SUM(J5:N5)</f>
        <v>528</v>
      </c>
    </row>
    <row r="6" spans="1:15" ht="15.75" x14ac:dyDescent="0.25">
      <c r="A6" s="4">
        <v>4</v>
      </c>
      <c r="B6" s="269">
        <f>('21-34 Female Hdcp Qualifier'!B6)</f>
        <v>0</v>
      </c>
      <c r="C6" s="269">
        <f>('21-34 Female Hdcp Qualifier'!C6)</f>
        <v>0</v>
      </c>
      <c r="D6" s="269">
        <f>('21-34 Female Hdcp Qualifier'!D6)</f>
        <v>0</v>
      </c>
      <c r="E6" s="269">
        <f>('21-34 Female Hdcp Qualifier'!E6)</f>
        <v>0</v>
      </c>
      <c r="F6" s="269">
        <f>('21-34 Female Hdcp Qualifier'!F6)</f>
        <v>0</v>
      </c>
      <c r="G6" s="207"/>
      <c r="H6" s="207"/>
      <c r="I6" s="207"/>
      <c r="J6" s="209">
        <f>SUM(G6:I6)</f>
        <v>0</v>
      </c>
      <c r="K6" s="209"/>
      <c r="L6" s="209"/>
      <c r="M6" s="210"/>
      <c r="N6" s="210">
        <f>ROUNDDOWN((220-F6)*0.8,0)*3</f>
        <v>528</v>
      </c>
      <c r="O6" s="210">
        <f>SUM(J6:N6)</f>
        <v>528</v>
      </c>
    </row>
    <row r="7" spans="1:15" ht="15.75" x14ac:dyDescent="0.25">
      <c r="A7" s="4">
        <v>5</v>
      </c>
      <c r="B7" s="269">
        <f>('21-34 Female Hdcp Qualifier'!B7)</f>
        <v>0</v>
      </c>
      <c r="C7" s="269">
        <f>('21-34 Female Hdcp Qualifier'!C7)</f>
        <v>0</v>
      </c>
      <c r="D7" s="269">
        <f>('21-34 Female Hdcp Qualifier'!D7)</f>
        <v>0</v>
      </c>
      <c r="E7" s="269">
        <f>('21-34 Female Hdcp Qualifier'!E7)</f>
        <v>0</v>
      </c>
      <c r="F7" s="269">
        <f>('21-34 Female Hdcp Qualifier'!F7)</f>
        <v>0</v>
      </c>
      <c r="G7" s="211"/>
      <c r="H7" s="211"/>
      <c r="I7" s="211"/>
      <c r="J7" s="209">
        <f>SUM(G7:I7)</f>
        <v>0</v>
      </c>
      <c r="K7" s="209"/>
      <c r="L7" s="209"/>
      <c r="M7" s="210"/>
      <c r="N7" s="210">
        <f>ROUNDDOWN((220-F7)*0.8,0)*3</f>
        <v>528</v>
      </c>
      <c r="O7" s="210">
        <f>SUM(J7:N7)</f>
        <v>528</v>
      </c>
    </row>
    <row r="8" spans="1:15" ht="15.75" x14ac:dyDescent="0.25">
      <c r="A8" s="4">
        <v>6</v>
      </c>
      <c r="B8" s="269"/>
      <c r="C8" s="7"/>
      <c r="D8" s="7"/>
      <c r="E8" s="7"/>
      <c r="F8" s="7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61"/>
      <c r="O24" s="362"/>
    </row>
    <row r="25" spans="1:15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64"/>
      <c r="M25" s="365"/>
      <c r="N25" s="317" t="s">
        <v>8</v>
      </c>
      <c r="O25" s="5" t="s">
        <v>14</v>
      </c>
    </row>
    <row r="26" spans="1:15" ht="16.5" thickBot="1" x14ac:dyDescent="0.3">
      <c r="A26" s="363"/>
      <c r="B26" s="14" t="s">
        <v>16</v>
      </c>
      <c r="C26" s="15" t="s">
        <v>16</v>
      </c>
      <c r="D26" s="354"/>
      <c r="E26" s="354"/>
      <c r="F26" s="354"/>
      <c r="G26" s="15">
        <v>1</v>
      </c>
      <c r="H26" s="15">
        <v>2</v>
      </c>
      <c r="I26" s="15">
        <v>3</v>
      </c>
      <c r="J26" s="354"/>
      <c r="K26" s="366"/>
      <c r="L26" s="367"/>
      <c r="M26" s="368"/>
      <c r="N26" s="354"/>
      <c r="O26" s="13" t="s">
        <v>2</v>
      </c>
    </row>
    <row r="27" spans="1:15" ht="15.75" x14ac:dyDescent="0.25">
      <c r="A27" s="135" t="s">
        <v>9</v>
      </c>
      <c r="B27" s="21">
        <f>('21-34 Female Hdcp Finals'!B3:B3)</f>
        <v>0</v>
      </c>
      <c r="C27" s="21">
        <f>('21-34 Female Hdcp Finals'!C3:C3)</f>
        <v>0</v>
      </c>
      <c r="D27" s="21">
        <f>('21-34 Female Hdcp Finals'!D3:D3)</f>
        <v>0</v>
      </c>
      <c r="E27" s="21">
        <f>('21-34 Female Hdcp Finals'!E3:E3)</f>
        <v>0</v>
      </c>
      <c r="F27" s="21">
        <f>('21-34 Female Hdcp Finals'!F3:F3)</f>
        <v>0</v>
      </c>
      <c r="G27" s="21">
        <f>('21-34 Female Hdcp Finals'!G3:G3)</f>
        <v>0</v>
      </c>
      <c r="H27" s="21">
        <f>('21-34 Female Hdcp Finals'!H3:H3)</f>
        <v>0</v>
      </c>
      <c r="I27" s="21">
        <f>('21-34 Female Hdcp Finals'!I3:I3)</f>
        <v>0</v>
      </c>
      <c r="J27" s="21">
        <f>('21-34 Female Hdcp Finals'!J3:J3)</f>
        <v>0</v>
      </c>
      <c r="K27" s="21">
        <f>('21-34 Female Hdcp Finals'!K3:K3)</f>
        <v>0</v>
      </c>
      <c r="L27" s="21">
        <f>('21-34 Female Hdcp Finals'!L3:L3)</f>
        <v>0</v>
      </c>
      <c r="M27" s="21">
        <f>('21-34 Female Hdcp Finals'!M3:M3)</f>
        <v>0</v>
      </c>
      <c r="N27" s="21">
        <f>('21-34 Female Hdcp Finals'!N3:N3)</f>
        <v>528</v>
      </c>
      <c r="O27" s="21">
        <f>('21-34 Female Hdcp Finals'!O3:O3)</f>
        <v>528</v>
      </c>
    </row>
    <row r="28" spans="1:15" ht="15.75" x14ac:dyDescent="0.25">
      <c r="A28" s="136" t="s">
        <v>10</v>
      </c>
      <c r="B28" s="23">
        <f>('21-34 Female Hdcp Finals'!B4:B4)</f>
        <v>0</v>
      </c>
      <c r="C28" s="23">
        <f>('21-34 Female Hdcp Finals'!C4:C4)</f>
        <v>0</v>
      </c>
      <c r="D28" s="23">
        <f>('21-34 Female Hdcp Finals'!D4:D4)</f>
        <v>0</v>
      </c>
      <c r="E28" s="23">
        <f>('21-34 Female Hdcp Finals'!E4:E4)</f>
        <v>0</v>
      </c>
      <c r="F28" s="23">
        <f>('21-34 Female Hdcp Finals'!F4:F4)</f>
        <v>0</v>
      </c>
      <c r="G28" s="23">
        <f>('21-34 Female Hdcp Finals'!G4:G4)</f>
        <v>0</v>
      </c>
      <c r="H28" s="23">
        <f>('21-34 Female Hdcp Finals'!H4:H4)</f>
        <v>0</v>
      </c>
      <c r="I28" s="23">
        <f>('21-34 Female Hdcp Finals'!I4:I4)</f>
        <v>0</v>
      </c>
      <c r="J28" s="23">
        <f>('21-34 Female Hdcp Finals'!J4:J4)</f>
        <v>0</v>
      </c>
      <c r="K28" s="23">
        <f>('21-34 Female Hdcp Finals'!K4:K4)</f>
        <v>0</v>
      </c>
      <c r="L28" s="23">
        <f>('21-34 Female Hdcp Finals'!L4:L4)</f>
        <v>0</v>
      </c>
      <c r="M28" s="23">
        <f>('21-34 Female Hdcp Finals'!M4:M4)</f>
        <v>0</v>
      </c>
      <c r="N28" s="23">
        <f>('21-34 Female Hdcp Finals'!N4:N4)</f>
        <v>528</v>
      </c>
      <c r="O28" s="23">
        <f>('21-34 Female Hdcp Finals'!O4:O4)</f>
        <v>528</v>
      </c>
    </row>
    <row r="29" spans="1:15" ht="16.5" thickBot="1" x14ac:dyDescent="0.3">
      <c r="A29" s="137" t="s">
        <v>11</v>
      </c>
      <c r="B29" s="25">
        <f>('21-34 Female Hdcp Finals'!B5:B5)</f>
        <v>0</v>
      </c>
      <c r="C29" s="25">
        <f>('21-34 Female Hdcp Finals'!C5:C5)</f>
        <v>0</v>
      </c>
      <c r="D29" s="25">
        <f>('21-34 Female Hdcp Finals'!D5:D5)</f>
        <v>0</v>
      </c>
      <c r="E29" s="25">
        <f>('21-34 Female Hdcp Finals'!E5:E5)</f>
        <v>0</v>
      </c>
      <c r="F29" s="25">
        <f>('21-34 Female Hdcp Finals'!F5:F5)</f>
        <v>0</v>
      </c>
      <c r="G29" s="25">
        <f>('21-34 Female Hdcp Finals'!G5:G5)</f>
        <v>0</v>
      </c>
      <c r="H29" s="25">
        <f>('21-34 Female Hdcp Finals'!H5:H5)</f>
        <v>0</v>
      </c>
      <c r="I29" s="25">
        <f>('21-34 Female Hdcp Finals'!I5:I5)</f>
        <v>0</v>
      </c>
      <c r="J29" s="25">
        <f>('21-34 Female Hdcp Finals'!J5:J5)</f>
        <v>0</v>
      </c>
      <c r="K29" s="25">
        <f>('21-34 Female Hdcp Finals'!K5:K5)</f>
        <v>0</v>
      </c>
      <c r="L29" s="25">
        <f>('21-34 Female Hdcp Finals'!L5:L5)</f>
        <v>0</v>
      </c>
      <c r="M29" s="25">
        <f>('21-34 Female Hdcp Finals'!M5:M5)</f>
        <v>0</v>
      </c>
      <c r="N29" s="25">
        <f>('21-34 Female Hdcp Finals'!N5:N5)</f>
        <v>528</v>
      </c>
      <c r="O29" s="25">
        <f>('21-34 Female Hdcp Finals'!O5:O5)</f>
        <v>528</v>
      </c>
    </row>
  </sheetData>
  <mergeCells count="17">
    <mergeCell ref="F1:F2"/>
    <mergeCell ref="J1:J2"/>
    <mergeCell ref="N25:N26"/>
    <mergeCell ref="K1:M2"/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</mergeCells>
  <pageMargins left="0.7" right="0.7" top="0.75" bottom="0.75" header="0.3" footer="0.3"/>
  <pageSetup scale="97" orientation="landscape" horizontalDpi="4294967293" r:id="rId1"/>
  <headerFooter>
    <oddHeader>&amp;L&amp;12Surburban Bowlerama, York, PA&amp;C&amp;12 2016 Keystone State Games&amp;R&amp;12Finals Round</oddHeader>
    <oddFooter>&amp;L&amp;12Printed &amp;D
Time &amp;T&amp;C&amp;"Arial,Bold Italic"&amp;12 21-34 Female - Handicap Finals&amp;R&amp;12Page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C26" sqref="C26:C29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70"/>
      <c r="M1" s="370"/>
      <c r="N1" s="199" t="s">
        <v>5</v>
      </c>
      <c r="O1" s="199" t="s">
        <v>5</v>
      </c>
      <c r="P1" s="317" t="s">
        <v>2</v>
      </c>
      <c r="Q1" s="334" t="s">
        <v>13</v>
      </c>
      <c r="R1" s="321" t="s">
        <v>3</v>
      </c>
    </row>
    <row r="2" spans="1:18" ht="16.5" thickBot="1" x14ac:dyDescent="0.3"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200">
        <v>4</v>
      </c>
      <c r="K2" s="371"/>
      <c r="L2" s="372"/>
      <c r="M2" s="372"/>
      <c r="N2" s="200">
        <v>5</v>
      </c>
      <c r="O2" s="200">
        <v>6</v>
      </c>
      <c r="P2" s="352"/>
      <c r="Q2" s="358"/>
      <c r="R2" s="359"/>
    </row>
    <row r="3" spans="1:18" s="19" customFormat="1" ht="16.5" thickBot="1" x14ac:dyDescent="0.3">
      <c r="A3" s="4">
        <v>1</v>
      </c>
      <c r="B3" s="265"/>
      <c r="C3" s="265"/>
      <c r="D3" s="265"/>
      <c r="E3" s="266"/>
      <c r="F3" s="266"/>
      <c r="G3" s="267"/>
      <c r="H3" s="267"/>
      <c r="I3" s="267"/>
      <c r="J3" s="229"/>
      <c r="K3" s="215"/>
      <c r="L3" s="215"/>
      <c r="M3" s="215"/>
      <c r="N3" s="252"/>
      <c r="O3" s="268"/>
      <c r="P3" s="273">
        <f>SUM(G3:O3)</f>
        <v>0</v>
      </c>
      <c r="Q3" s="215">
        <f>ROUNDDOWN((220-F3)*0.8,0)*3</f>
        <v>528</v>
      </c>
      <c r="R3" s="215">
        <f>+Q3+P3</f>
        <v>528</v>
      </c>
    </row>
    <row r="4" spans="1:18" s="19" customFormat="1" ht="15.75" x14ac:dyDescent="0.25">
      <c r="A4" s="4">
        <v>2</v>
      </c>
      <c r="B4" s="218"/>
      <c r="C4" s="218"/>
      <c r="D4" s="265"/>
      <c r="E4" s="218"/>
      <c r="F4" s="218"/>
      <c r="G4" s="207"/>
      <c r="H4" s="207"/>
      <c r="I4" s="207"/>
      <c r="J4" s="208"/>
      <c r="K4" s="230"/>
      <c r="L4" s="230"/>
      <c r="M4" s="230"/>
      <c r="N4" s="30"/>
      <c r="O4" s="35"/>
      <c r="P4" s="259">
        <f>SUM(G4:O4)</f>
        <v>0</v>
      </c>
      <c r="Q4" s="215">
        <f>ROUNDDOWN((220-F4)*0.8,0)*3</f>
        <v>528</v>
      </c>
      <c r="R4" s="215">
        <f>+Q4+P4</f>
        <v>528</v>
      </c>
    </row>
    <row r="5" spans="1:18" s="19" customFormat="1" ht="15.75" x14ac:dyDescent="0.25">
      <c r="A5" s="4">
        <v>3</v>
      </c>
      <c r="B5" s="207"/>
      <c r="C5" s="207"/>
      <c r="D5" s="207"/>
      <c r="E5" s="207"/>
      <c r="F5" s="207"/>
      <c r="G5" s="207"/>
      <c r="H5" s="207"/>
      <c r="I5" s="207"/>
      <c r="J5" s="208"/>
      <c r="K5" s="215"/>
      <c r="L5" s="215"/>
      <c r="M5" s="215"/>
      <c r="N5" s="30"/>
      <c r="O5" s="35"/>
      <c r="P5" s="259">
        <f>SUM(G5:O5)</f>
        <v>0</v>
      </c>
      <c r="Q5" s="215">
        <f>ROUNDDOWN((220-F5)*0.8,0)*3</f>
        <v>528</v>
      </c>
      <c r="R5" s="215">
        <f>+Q5+P5</f>
        <v>528</v>
      </c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259">
        <f>SUM(G6:O6)</f>
        <v>0</v>
      </c>
      <c r="Q6" s="215">
        <f>ROUNDDOWN((220-F6)*0.8,0)*3</f>
        <v>528</v>
      </c>
      <c r="R6" s="215">
        <f>+Q6+P6</f>
        <v>528</v>
      </c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259">
        <f>SUM(G7:O7)</f>
        <v>0</v>
      </c>
      <c r="Q7" s="215">
        <f>ROUNDDOWN((220-F7)*0.8,0)*3</f>
        <v>528</v>
      </c>
      <c r="R7" s="215">
        <f>+Q7+P7</f>
        <v>528</v>
      </c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69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2"/>
      <c r="Q33" s="257"/>
      <c r="R33" s="2"/>
    </row>
  </sheetData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horizontalDpi="4294967293" r:id="rId1"/>
  <headerFooter>
    <oddHeader>&amp;L&amp;12Surburban Bowlerama, York, PA&amp;C&amp;12 2016 Keystone State Games&amp;R&amp;12Qualifying Round</oddHeader>
    <oddFooter>&amp;L&amp;12Printed &amp;D
Time &amp;T&amp;C&amp;"Arial,Bold Italic"&amp;12 21-34 Male - Handicap Qualifying&amp;R&amp;12Page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Normal="100" workbookViewId="0">
      <selection activeCell="G16" sqref="G16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55"/>
      <c r="M1" s="355"/>
      <c r="N1" s="334" t="s">
        <v>13</v>
      </c>
      <c r="O1" s="321" t="s">
        <v>3</v>
      </c>
    </row>
    <row r="2" spans="1:15" ht="16.5" thickBot="1" x14ac:dyDescent="0.3">
      <c r="A2" s="184"/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352"/>
      <c r="K2" s="356"/>
      <c r="L2" s="357"/>
      <c r="M2" s="357"/>
      <c r="N2" s="358"/>
      <c r="O2" s="359"/>
    </row>
    <row r="3" spans="1:15" ht="15.75" x14ac:dyDescent="0.25">
      <c r="A3" s="4">
        <v>1</v>
      </c>
      <c r="B3" s="217">
        <f>('21-34 Male Hdcp Qualifier'!B3)</f>
        <v>0</v>
      </c>
      <c r="C3" s="217">
        <f>('21-34 Male Hdcp Qualifier'!C3)</f>
        <v>0</v>
      </c>
      <c r="D3" s="217">
        <f>('21-34 Male Hdcp Qualifier'!D3)</f>
        <v>0</v>
      </c>
      <c r="E3" s="217">
        <f>('21-34 Male Hdcp Qualifier'!E3)</f>
        <v>0</v>
      </c>
      <c r="F3" s="217">
        <f>('21-34 Male Hdcp Qualifier'!F3)</f>
        <v>0</v>
      </c>
      <c r="G3" s="229"/>
      <c r="H3" s="208"/>
      <c r="I3" s="208"/>
      <c r="J3" s="209">
        <f>SUM(G3:I3)</f>
        <v>0</v>
      </c>
      <c r="K3" s="209"/>
      <c r="L3" s="209"/>
      <c r="M3" s="210"/>
      <c r="N3" s="210">
        <f>ROUNDDOWN((220-F3)*0.8,0)*3</f>
        <v>528</v>
      </c>
      <c r="O3" s="210">
        <f>SUM(J3:N3)</f>
        <v>528</v>
      </c>
    </row>
    <row r="4" spans="1:15" ht="15.75" x14ac:dyDescent="0.25">
      <c r="A4" s="4">
        <v>2</v>
      </c>
      <c r="B4" s="269">
        <f>('21-34 Male Hdcp Qualifier'!B4)</f>
        <v>0</v>
      </c>
      <c r="C4" s="269">
        <f>('21-34 Male Hdcp Qualifier'!C4)</f>
        <v>0</v>
      </c>
      <c r="D4" s="269">
        <f>('21-34 Male Hdcp Qualifier'!D4)</f>
        <v>0</v>
      </c>
      <c r="E4" s="269">
        <f>('21-34 Male Hdcp Qualifier'!E4)</f>
        <v>0</v>
      </c>
      <c r="F4" s="269">
        <f>('21-34 Male Hdcp Qualifier'!F4)</f>
        <v>0</v>
      </c>
      <c r="G4" s="269"/>
      <c r="H4" s="211"/>
      <c r="I4" s="209"/>
      <c r="J4" s="209">
        <f>SUM(G4:I4)</f>
        <v>0</v>
      </c>
      <c r="K4" s="209"/>
      <c r="L4" s="209"/>
      <c r="M4" s="210"/>
      <c r="N4" s="210">
        <f>ROUNDDOWN((220-F4)*0.8,0)*3</f>
        <v>528</v>
      </c>
      <c r="O4" s="210">
        <f>SUM(J4:N4)</f>
        <v>528</v>
      </c>
    </row>
    <row r="5" spans="1:15" ht="15.75" x14ac:dyDescent="0.25">
      <c r="A5" s="4">
        <v>3</v>
      </c>
      <c r="B5" s="269">
        <f>('21-34 Male Hdcp Qualifier'!B5)</f>
        <v>0</v>
      </c>
      <c r="C5" s="269">
        <f>('21-34 Male Hdcp Qualifier'!C5)</f>
        <v>0</v>
      </c>
      <c r="D5" s="269">
        <f>('21-34 Male Hdcp Qualifier'!D5)</f>
        <v>0</v>
      </c>
      <c r="E5" s="269">
        <f>('21-34 Male Hdcp Qualifier'!E5)</f>
        <v>0</v>
      </c>
      <c r="F5" s="269">
        <f>('21-34 Male Hdcp Qualifier'!F5)</f>
        <v>0</v>
      </c>
      <c r="G5" s="207"/>
      <c r="H5" s="207"/>
      <c r="I5" s="207"/>
      <c r="J5" s="209">
        <f>SUM(G5:I5)</f>
        <v>0</v>
      </c>
      <c r="K5" s="209"/>
      <c r="L5" s="209"/>
      <c r="M5" s="210"/>
      <c r="N5" s="210">
        <f>ROUNDDOWN((220-F5)*0.8,0)*3</f>
        <v>528</v>
      </c>
      <c r="O5" s="210">
        <f>SUM(J5:N5)</f>
        <v>528</v>
      </c>
    </row>
    <row r="6" spans="1:15" ht="15.75" x14ac:dyDescent="0.25">
      <c r="A6" s="4">
        <v>4</v>
      </c>
      <c r="B6" s="269">
        <f>('21-34 Male Hdcp Qualifier'!B6)</f>
        <v>0</v>
      </c>
      <c r="C6" s="269">
        <f>('21-34 Male Hdcp Qualifier'!C6)</f>
        <v>0</v>
      </c>
      <c r="D6" s="269">
        <f>('21-34 Male Hdcp Qualifier'!D6)</f>
        <v>0</v>
      </c>
      <c r="E6" s="269">
        <f>('21-34 Male Hdcp Qualifier'!E6)</f>
        <v>0</v>
      </c>
      <c r="F6" s="269">
        <f>('21-34 Male Hdcp Qualifier'!F6)</f>
        <v>0</v>
      </c>
      <c r="G6" s="207"/>
      <c r="H6" s="207"/>
      <c r="I6" s="207"/>
      <c r="J6" s="209">
        <f>SUM(G6:I6)</f>
        <v>0</v>
      </c>
      <c r="K6" s="209"/>
      <c r="L6" s="209"/>
      <c r="M6" s="210"/>
      <c r="N6" s="210">
        <f>ROUNDDOWN((220-F6)*0.8,0)*3</f>
        <v>528</v>
      </c>
      <c r="O6" s="210">
        <f>SUM(J6:N6)</f>
        <v>528</v>
      </c>
    </row>
    <row r="7" spans="1:15" ht="15.75" x14ac:dyDescent="0.25">
      <c r="A7" s="4">
        <v>5</v>
      </c>
      <c r="B7" s="269">
        <f>('21-34 Male Hdcp Qualifier'!B7)</f>
        <v>0</v>
      </c>
      <c r="C7" s="269">
        <f>('21-34 Male Hdcp Qualifier'!C7)</f>
        <v>0</v>
      </c>
      <c r="D7" s="269">
        <f>('21-34 Male Hdcp Qualifier'!D7)</f>
        <v>0</v>
      </c>
      <c r="E7" s="269">
        <f>('21-34 Male Hdcp Qualifier'!E7)</f>
        <v>0</v>
      </c>
      <c r="F7" s="269">
        <f>('21-34 Male Hdcp Qualifier'!F7)</f>
        <v>0</v>
      </c>
      <c r="G7" s="211"/>
      <c r="H7" s="211"/>
      <c r="I7" s="211"/>
      <c r="J7" s="209">
        <f>SUM(G7:I7)</f>
        <v>0</v>
      </c>
      <c r="K7" s="209"/>
      <c r="L7" s="209"/>
      <c r="M7" s="210"/>
      <c r="N7" s="210">
        <f>ROUNDDOWN((220-F7)*0.8,0)*3</f>
        <v>528</v>
      </c>
      <c r="O7" s="210">
        <f>SUM(J7:N7)</f>
        <v>528</v>
      </c>
    </row>
    <row r="8" spans="1:15" ht="15.75" x14ac:dyDescent="0.25">
      <c r="A8" s="4">
        <v>6</v>
      </c>
      <c r="B8" s="269"/>
      <c r="C8" s="7"/>
      <c r="D8" s="7"/>
      <c r="E8" s="7"/>
      <c r="F8" s="7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61"/>
      <c r="O24" s="362"/>
    </row>
    <row r="25" spans="1:15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64"/>
      <c r="M25" s="365"/>
      <c r="N25" s="317" t="s">
        <v>8</v>
      </c>
      <c r="O25" s="5" t="s">
        <v>14</v>
      </c>
    </row>
    <row r="26" spans="1:15" ht="16.5" thickBot="1" x14ac:dyDescent="0.3">
      <c r="A26" s="363"/>
      <c r="B26" s="14" t="s">
        <v>16</v>
      </c>
      <c r="C26" s="15" t="s">
        <v>16</v>
      </c>
      <c r="D26" s="354"/>
      <c r="E26" s="354"/>
      <c r="F26" s="354"/>
      <c r="G26" s="15">
        <v>1</v>
      </c>
      <c r="H26" s="15">
        <v>2</v>
      </c>
      <c r="I26" s="15">
        <v>3</v>
      </c>
      <c r="J26" s="354"/>
      <c r="K26" s="366"/>
      <c r="L26" s="367"/>
      <c r="M26" s="368"/>
      <c r="N26" s="354"/>
      <c r="O26" s="13" t="s">
        <v>2</v>
      </c>
    </row>
    <row r="27" spans="1:15" ht="15.75" x14ac:dyDescent="0.25">
      <c r="A27" s="135" t="s">
        <v>9</v>
      </c>
      <c r="B27" s="21">
        <f>('21-34 Male Hdcp Finals'!B3:B3)</f>
        <v>0</v>
      </c>
      <c r="C27" s="21">
        <f>('21-34 Male Hdcp Finals'!C3:C3)</f>
        <v>0</v>
      </c>
      <c r="D27" s="21">
        <f>('21-34 Male Hdcp Finals'!D3:D3)</f>
        <v>0</v>
      </c>
      <c r="E27" s="21">
        <f>('21-34 Male Hdcp Finals'!E3:E3)</f>
        <v>0</v>
      </c>
      <c r="F27" s="21">
        <f>('21-34 Male Hdcp Finals'!F3:F3)</f>
        <v>0</v>
      </c>
      <c r="G27" s="21">
        <f>('21-34 Male Hdcp Finals'!G3:G3)</f>
        <v>0</v>
      </c>
      <c r="H27" s="21">
        <f>('21-34 Male Hdcp Finals'!H3:H3)</f>
        <v>0</v>
      </c>
      <c r="I27" s="21">
        <f>('21-34 Male Hdcp Finals'!I3:I3)</f>
        <v>0</v>
      </c>
      <c r="J27" s="21">
        <f>('21-34 Male Hdcp Finals'!J3:J3)</f>
        <v>0</v>
      </c>
      <c r="K27" s="21">
        <f>('21-34 Male Hdcp Finals'!K3:K3)</f>
        <v>0</v>
      </c>
      <c r="L27" s="21">
        <f>('21-34 Male Hdcp Finals'!L3:L3)</f>
        <v>0</v>
      </c>
      <c r="M27" s="21">
        <f>('21-34 Male Hdcp Finals'!M3:M3)</f>
        <v>0</v>
      </c>
      <c r="N27" s="21">
        <f>('21-34 Male Hdcp Finals'!N3:N3)</f>
        <v>528</v>
      </c>
      <c r="O27" s="21">
        <f>('21-34 Male Hdcp Finals'!O3:O3)</f>
        <v>528</v>
      </c>
    </row>
    <row r="28" spans="1:15" ht="15.75" x14ac:dyDescent="0.25">
      <c r="A28" s="136" t="s">
        <v>10</v>
      </c>
      <c r="B28" s="23">
        <f>('21-34 Male Hdcp Finals'!B4:B4)</f>
        <v>0</v>
      </c>
      <c r="C28" s="23">
        <f>('21-34 Male Hdcp Finals'!C4:C4)</f>
        <v>0</v>
      </c>
      <c r="D28" s="23">
        <f>('21-34 Male Hdcp Finals'!D4:D4)</f>
        <v>0</v>
      </c>
      <c r="E28" s="23">
        <f>('21-34 Male Hdcp Finals'!E4:E4)</f>
        <v>0</v>
      </c>
      <c r="F28" s="23">
        <f>('21-34 Male Hdcp Finals'!F4:F4)</f>
        <v>0</v>
      </c>
      <c r="G28" s="23">
        <f>('21-34 Male Hdcp Finals'!G4:G4)</f>
        <v>0</v>
      </c>
      <c r="H28" s="23">
        <f>('21-34 Male Hdcp Finals'!H4:H4)</f>
        <v>0</v>
      </c>
      <c r="I28" s="23">
        <f>('21-34 Male Hdcp Finals'!I4:I4)</f>
        <v>0</v>
      </c>
      <c r="J28" s="23">
        <f>('21-34 Male Hdcp Finals'!J4:J4)</f>
        <v>0</v>
      </c>
      <c r="K28" s="23">
        <f>('21-34 Male Hdcp Finals'!K4:K4)</f>
        <v>0</v>
      </c>
      <c r="L28" s="23">
        <f>('21-34 Male Hdcp Finals'!L4:L4)</f>
        <v>0</v>
      </c>
      <c r="M28" s="23">
        <f>('21-34 Male Hdcp Finals'!M4:M4)</f>
        <v>0</v>
      </c>
      <c r="N28" s="23">
        <f>('21-34 Male Hdcp Finals'!N4:N4)</f>
        <v>528</v>
      </c>
      <c r="O28" s="23">
        <f>('21-34 Male Hdcp Finals'!O4:O4)</f>
        <v>528</v>
      </c>
    </row>
    <row r="29" spans="1:15" ht="16.5" thickBot="1" x14ac:dyDescent="0.3">
      <c r="A29" s="137" t="s">
        <v>11</v>
      </c>
      <c r="B29" s="25">
        <f>('21-34 Male Hdcp Finals'!B5:B5)</f>
        <v>0</v>
      </c>
      <c r="C29" s="25">
        <f>('21-34 Male Hdcp Finals'!C5:C5)</f>
        <v>0</v>
      </c>
      <c r="D29" s="25">
        <f>('21-34 Male Hdcp Finals'!D5:D5)</f>
        <v>0</v>
      </c>
      <c r="E29" s="25">
        <f>('21-34 Male Hdcp Finals'!E5:E5)</f>
        <v>0</v>
      </c>
      <c r="F29" s="25">
        <f>('21-34 Male Hdcp Finals'!F5:F5)</f>
        <v>0</v>
      </c>
      <c r="G29" s="25">
        <f>('21-34 Male Hdcp Finals'!G5:G5)</f>
        <v>0</v>
      </c>
      <c r="H29" s="25">
        <f>('21-34 Male Hdcp Finals'!H5:H5)</f>
        <v>0</v>
      </c>
      <c r="I29" s="25">
        <f>('21-34 Male Hdcp Finals'!I5:I5)</f>
        <v>0</v>
      </c>
      <c r="J29" s="25">
        <f>('21-34 Male Hdcp Finals'!J5:J5)</f>
        <v>0</v>
      </c>
      <c r="K29" s="25">
        <f>('21-34 Male Hdcp Finals'!K5:K5)</f>
        <v>0</v>
      </c>
      <c r="L29" s="25">
        <f>('21-34 Male Hdcp Finals'!L5:L5)</f>
        <v>0</v>
      </c>
      <c r="M29" s="25">
        <f>('21-34 Male Hdcp Finals'!M5:M5)</f>
        <v>0</v>
      </c>
      <c r="N29" s="25">
        <f>('21-34 Male Hdcp Finals'!N5:N5)</f>
        <v>528</v>
      </c>
      <c r="O29" s="25">
        <f>('21-34 Male Hdcp Finals'!O5:O5)</f>
        <v>528</v>
      </c>
    </row>
  </sheetData>
  <mergeCells count="17">
    <mergeCell ref="F1:F2"/>
    <mergeCell ref="J1:J2"/>
    <mergeCell ref="N25:N26"/>
    <mergeCell ref="K1:M2"/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</mergeCells>
  <pageMargins left="0.7" right="0.7" top="0.75" bottom="0.75" header="0.3" footer="0.3"/>
  <pageSetup scale="97" orientation="landscape" horizontalDpi="4294967293" r:id="rId1"/>
  <headerFooter>
    <oddHeader>&amp;L&amp;12Surburban Bowlerama, York, PA&amp;C&amp;12 2016 Keystone State Games&amp;R&amp;12Finals Round</oddHeader>
    <oddFooter>&amp;L&amp;12Printed &amp;D
Time &amp;T&amp;C&amp;12 21-34 Male - Handicap Finals&amp;R&amp;12Page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100" workbookViewId="0">
      <selection activeCell="B4" sqref="B4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0" style="2" hidden="1" customWidth="1"/>
    <col min="12" max="12" width="9.140625" style="2"/>
    <col min="13" max="13" width="14.5703125" style="2" customWidth="1"/>
    <col min="14" max="14" width="9.28515625" style="2" customWidth="1"/>
    <col min="15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239" t="s">
        <v>142</v>
      </c>
      <c r="C3" s="239" t="s">
        <v>143</v>
      </c>
      <c r="D3" s="239"/>
      <c r="E3" s="239"/>
      <c r="F3" s="208">
        <v>244</v>
      </c>
      <c r="G3" s="208">
        <v>217</v>
      </c>
      <c r="H3" s="208">
        <v>197</v>
      </c>
      <c r="I3" s="209"/>
      <c r="J3" s="210"/>
      <c r="K3" s="271"/>
      <c r="L3" s="258">
        <f>SUM(F3:K3)</f>
        <v>658</v>
      </c>
      <c r="M3" s="31">
        <f>SUM(F3:K3)</f>
        <v>658</v>
      </c>
    </row>
    <row r="4" spans="1:13" s="19" customFormat="1" ht="15.75" x14ac:dyDescent="0.25">
      <c r="A4" s="16">
        <v>2</v>
      </c>
      <c r="B4" s="218" t="s">
        <v>142</v>
      </c>
      <c r="C4" s="218" t="s">
        <v>141</v>
      </c>
      <c r="D4" s="218"/>
      <c r="E4" s="218"/>
      <c r="F4" s="207">
        <v>175</v>
      </c>
      <c r="G4" s="207">
        <v>176</v>
      </c>
      <c r="H4" s="208">
        <v>162</v>
      </c>
      <c r="I4" s="209"/>
      <c r="J4" s="210"/>
      <c r="K4" s="31"/>
      <c r="L4" s="258">
        <f>SUM(F4:K4)</f>
        <v>513</v>
      </c>
      <c r="M4" s="31">
        <f>SUM(F4:K4)</f>
        <v>513</v>
      </c>
    </row>
    <row r="5" spans="1:13" s="19" customFormat="1" ht="15.75" x14ac:dyDescent="0.25">
      <c r="A5" s="16">
        <v>3</v>
      </c>
      <c r="B5" s="250"/>
      <c r="C5" s="250"/>
      <c r="D5" s="169"/>
      <c r="E5" s="169"/>
      <c r="F5" s="207"/>
      <c r="G5" s="207"/>
      <c r="H5" s="208"/>
      <c r="I5" s="209"/>
      <c r="J5" s="210"/>
      <c r="K5" s="31"/>
      <c r="L5" s="31"/>
      <c r="M5" s="31"/>
    </row>
    <row r="6" spans="1:13" s="19" customFormat="1" ht="15.75" x14ac:dyDescent="0.25">
      <c r="A6" s="16">
        <v>4</v>
      </c>
      <c r="B6" s="169"/>
      <c r="C6" s="169"/>
      <c r="D6" s="169"/>
      <c r="E6" s="169"/>
      <c r="F6" s="207"/>
      <c r="G6" s="207"/>
      <c r="H6" s="208"/>
      <c r="I6" s="209"/>
      <c r="J6" s="210"/>
      <c r="K6" s="31"/>
      <c r="L6" s="31"/>
      <c r="M6" s="31"/>
    </row>
    <row r="7" spans="1:13" s="19" customFormat="1" ht="15.75" x14ac:dyDescent="0.25">
      <c r="A7" s="16">
        <v>5</v>
      </c>
      <c r="B7" s="29"/>
      <c r="C7" s="29"/>
      <c r="D7" s="29"/>
      <c r="E7" s="29"/>
      <c r="F7" s="20"/>
      <c r="G7" s="20"/>
      <c r="H7" s="123"/>
      <c r="I7" s="17"/>
      <c r="J7" s="89"/>
      <c r="K7" s="31"/>
      <c r="L7" s="31"/>
      <c r="M7" s="31"/>
    </row>
    <row r="8" spans="1:13" s="19" customFormat="1" ht="15.75" x14ac:dyDescent="0.25">
      <c r="A8" s="16">
        <v>6</v>
      </c>
      <c r="B8" s="29"/>
      <c r="C8" s="29"/>
      <c r="D8" s="29"/>
      <c r="E8" s="29"/>
      <c r="F8" s="20"/>
      <c r="G8" s="20"/>
      <c r="H8" s="123"/>
      <c r="I8" s="17"/>
      <c r="J8" s="89"/>
      <c r="K8" s="31"/>
      <c r="L8" s="31"/>
      <c r="M8" s="31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17.25" customHeight="1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autoFilter ref="B1:M5">
    <sortState ref="B4:M5">
      <sortCondition descending="1" ref="M3:M5"/>
    </sortState>
  </autoFilter>
  <mergeCells count="7">
    <mergeCell ref="L1:L2"/>
    <mergeCell ref="M1:M2"/>
    <mergeCell ref="A33:J33"/>
    <mergeCell ref="B1:B2"/>
    <mergeCell ref="C1:C2"/>
    <mergeCell ref="D1:D2"/>
    <mergeCell ref="E1:E2"/>
  </mergeCells>
  <pageMargins left="0.7" right="0.7" top="0.75" bottom="0.75" header="0.3" footer="0.3"/>
  <pageSetup scale="98" orientation="landscape" horizontalDpi="4294967293" r:id="rId1"/>
  <headerFooter>
    <oddHeader>&amp;L&amp;12Surburban Bowlerama, York, PA&amp;C&amp;12 2016 Keystone State Games&amp;R&amp;12Qualifying Round</oddHeader>
    <oddFooter>&amp;L&amp;12Printed &amp;D
Time &amp;T&amp;C&amp;"Arial,Bold Italic"&amp;12 21-34 Male - Scratch Qualifying&amp;R&amp;12Page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100" workbookViewId="0">
      <selection activeCell="I4" sqref="I4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6.5" thickBot="1" x14ac:dyDescent="0.3">
      <c r="A3" s="4">
        <v>1</v>
      </c>
      <c r="B3" s="231" t="str">
        <f>('21-34 Male Scratch Qualifier'!B3)</f>
        <v>Williams</v>
      </c>
      <c r="C3" s="231" t="str">
        <f>('21-34 Male Scratch Qualifier'!C3)</f>
        <v>Brian</v>
      </c>
      <c r="D3" s="231">
        <f>('21-34 Male Scratch Qualifier'!D3)</f>
        <v>0</v>
      </c>
      <c r="E3" s="231">
        <f>('21-34 Male Scratch Qualifier'!E3)</f>
        <v>0</v>
      </c>
      <c r="F3" s="209">
        <v>164</v>
      </c>
      <c r="G3" s="209">
        <v>187</v>
      </c>
      <c r="H3" s="209">
        <v>238</v>
      </c>
      <c r="I3" s="209">
        <f>SUM(F3:H3)</f>
        <v>589</v>
      </c>
      <c r="J3" s="209">
        <f>SUM(F3:H3)</f>
        <v>589</v>
      </c>
    </row>
    <row r="4" spans="1:10" ht="16.5" thickBot="1" x14ac:dyDescent="0.3">
      <c r="A4" s="4">
        <v>2</v>
      </c>
      <c r="B4" s="231" t="str">
        <f>('21-34 Male Scratch Qualifier'!B4)</f>
        <v>Williams</v>
      </c>
      <c r="C4" s="231" t="str">
        <f>('21-34 Male Scratch Qualifier'!C4)</f>
        <v>Matt</v>
      </c>
      <c r="D4" s="231">
        <f>('21-34 Male Scratch Qualifier'!D4)</f>
        <v>0</v>
      </c>
      <c r="E4" s="231">
        <f>('21-34 Male Scratch Qualifier'!E4)</f>
        <v>0</v>
      </c>
      <c r="F4" s="209">
        <v>233</v>
      </c>
      <c r="G4" s="209">
        <v>159</v>
      </c>
      <c r="H4" s="209">
        <v>169</v>
      </c>
      <c r="I4" s="209">
        <f>SUM(F4:H4)</f>
        <v>561</v>
      </c>
      <c r="J4" s="209">
        <f>SUM(F4:H4)</f>
        <v>561</v>
      </c>
    </row>
    <row r="5" spans="1:10" ht="15.75" x14ac:dyDescent="0.25">
      <c r="A5" s="4">
        <v>3</v>
      </c>
      <c r="B5" s="231"/>
      <c r="C5" s="231"/>
      <c r="D5" s="231"/>
      <c r="E5" s="231"/>
      <c r="F5" s="209"/>
      <c r="G5" s="209"/>
      <c r="H5" s="209"/>
      <c r="I5" s="209"/>
      <c r="J5" s="209"/>
    </row>
    <row r="6" spans="1:10" ht="15.75" x14ac:dyDescent="0.25">
      <c r="A6" s="4">
        <v>4</v>
      </c>
      <c r="B6" s="234"/>
      <c r="C6" s="234"/>
      <c r="D6" s="234"/>
      <c r="E6" s="234"/>
      <c r="F6" s="209"/>
      <c r="G6" s="209"/>
      <c r="H6" s="209"/>
      <c r="I6" s="209"/>
      <c r="J6" s="209"/>
    </row>
    <row r="7" spans="1:10" ht="15.75" x14ac:dyDescent="0.25">
      <c r="A7" s="4">
        <v>5</v>
      </c>
      <c r="B7" s="251"/>
      <c r="C7" s="251"/>
      <c r="D7" s="251"/>
      <c r="E7" s="251"/>
      <c r="F7" s="209"/>
      <c r="G7" s="209"/>
      <c r="H7" s="209"/>
      <c r="I7" s="209"/>
      <c r="J7" s="209"/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 t="str">
        <f>('21-34 Male Scratch Finals'!B3:B3)</f>
        <v>Williams</v>
      </c>
      <c r="C27" s="21" t="str">
        <f>('21-34 Male Scratch Finals'!C3:C3)</f>
        <v>Brian</v>
      </c>
      <c r="D27" s="21">
        <f>('21-34 Male Scratch Finals'!D3:D3)</f>
        <v>0</v>
      </c>
      <c r="E27" s="21">
        <f>('21-34 Male Scratch Finals'!E3:E3)</f>
        <v>0</v>
      </c>
      <c r="F27" s="21">
        <f>('21-34 Male Scratch Finals'!F3:F3)</f>
        <v>164</v>
      </c>
      <c r="G27" s="21">
        <f>('21-34 Male Scratch Finals'!G3:G3)</f>
        <v>187</v>
      </c>
      <c r="H27" s="21">
        <f>('21-34 Male Scratch Finals'!H3:H3)</f>
        <v>238</v>
      </c>
      <c r="I27" s="21">
        <f>('21-34 Male Scratch Finals'!I3:I3)</f>
        <v>589</v>
      </c>
      <c r="J27" s="21">
        <f>('21-34 Male Scratch Finals'!J3:J3)</f>
        <v>589</v>
      </c>
    </row>
    <row r="28" spans="1:10" ht="15.75" x14ac:dyDescent="0.25">
      <c r="A28" s="163" t="s">
        <v>10</v>
      </c>
      <c r="B28" s="23" t="str">
        <f>('21-34 Male Scratch Finals'!B4:B4)</f>
        <v>Williams</v>
      </c>
      <c r="C28" s="23" t="str">
        <f>('21-34 Male Scratch Finals'!C4:C4)</f>
        <v>Matt</v>
      </c>
      <c r="D28" s="23">
        <f>('21-34 Male Scratch Finals'!D4:D4)</f>
        <v>0</v>
      </c>
      <c r="E28" s="23">
        <f>('21-34 Male Scratch Finals'!E4:E4)</f>
        <v>0</v>
      </c>
      <c r="F28" s="23">
        <f>('21-34 Male Scratch Finals'!F4:F4)</f>
        <v>233</v>
      </c>
      <c r="G28" s="23">
        <f>('21-34 Male Scratch Finals'!G4:G4)</f>
        <v>159</v>
      </c>
      <c r="H28" s="23">
        <f>('21-34 Male Scratch Finals'!H4:H4)</f>
        <v>169</v>
      </c>
      <c r="I28" s="23">
        <f>('21-34 Male Scratch Finals'!I4:I4)</f>
        <v>561</v>
      </c>
      <c r="J28" s="23">
        <f>('21-34 Male Scratch Finals'!J4:J4)</f>
        <v>561</v>
      </c>
    </row>
    <row r="29" spans="1:10" ht="16.5" thickBot="1" x14ac:dyDescent="0.3">
      <c r="A29" s="137" t="s">
        <v>11</v>
      </c>
      <c r="B29" s="25">
        <f>('21-34 Male Scratch Finals'!B5:B5)</f>
        <v>0</v>
      </c>
      <c r="C29" s="25">
        <f>('21-34 Male Scratch Finals'!C5:C5)</f>
        <v>0</v>
      </c>
      <c r="D29" s="25">
        <f>('21-34 Male Scratch Finals'!D5:D5)</f>
        <v>0</v>
      </c>
      <c r="E29" s="25">
        <f>('21-34 Male Scratch Finals'!E5:E5)</f>
        <v>0</v>
      </c>
      <c r="F29" s="25">
        <f>('21-34 Male Scratch Finals'!F5:F5)</f>
        <v>0</v>
      </c>
      <c r="G29" s="25">
        <f>('21-34 Male Scratch Finals'!G5:G5)</f>
        <v>0</v>
      </c>
      <c r="H29" s="25">
        <f>('21-34 Male Scratch Finals'!H5:H5)</f>
        <v>0</v>
      </c>
      <c r="I29" s="25">
        <f>('21-34 Male Scratch Finals'!I5:I5)</f>
        <v>0</v>
      </c>
      <c r="J29" s="25">
        <f>('21-34 Male Scratch Finals'!J5:J5)</f>
        <v>0</v>
      </c>
    </row>
  </sheetData>
  <autoFilter ref="B1:J5">
    <sortState ref="B4:J5">
      <sortCondition descending="1" ref="J3:J5"/>
    </sortState>
  </autoFilter>
  <mergeCells count="11">
    <mergeCell ref="A24:J24"/>
    <mergeCell ref="A25:A26"/>
    <mergeCell ref="D25:D26"/>
    <mergeCell ref="E25:E26"/>
    <mergeCell ref="I25:I26"/>
    <mergeCell ref="J1:J2"/>
    <mergeCell ref="B1:B2"/>
    <mergeCell ref="C1:C2"/>
    <mergeCell ref="D1:D2"/>
    <mergeCell ref="E1:E2"/>
    <mergeCell ref="I1:I2"/>
  </mergeCells>
  <pageMargins left="0.7" right="0.7" top="0.75" bottom="0.75" header="0.3" footer="0.3"/>
  <pageSetup orientation="landscape" horizontalDpi="4294967293" r:id="rId1"/>
  <headerFooter>
    <oddHeader>&amp;L&amp;12Surburban Bowlerama, York, PA&amp;C&amp;12 2016 Keystone State Games&amp;R&amp;12Finals Round</oddHeader>
    <oddFooter>&amp;L&amp;12Printed &amp;D
Time &amp;T&amp;C&amp;"Arial,Bold Italic"&amp;12 21-34 Male - Scratch Finals&amp;R&amp;12Page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Q10" sqref="Q10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70"/>
      <c r="M1" s="370"/>
      <c r="N1" s="199" t="s">
        <v>5</v>
      </c>
      <c r="O1" s="199" t="s">
        <v>5</v>
      </c>
      <c r="P1" s="317" t="s">
        <v>2</v>
      </c>
      <c r="Q1" s="334" t="s">
        <v>13</v>
      </c>
      <c r="R1" s="321" t="s">
        <v>3</v>
      </c>
    </row>
    <row r="2" spans="1:18" ht="16.5" thickBot="1" x14ac:dyDescent="0.3"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200">
        <v>4</v>
      </c>
      <c r="K2" s="371"/>
      <c r="L2" s="372"/>
      <c r="M2" s="372"/>
      <c r="N2" s="200">
        <v>5</v>
      </c>
      <c r="O2" s="200">
        <v>6</v>
      </c>
      <c r="P2" s="352"/>
      <c r="Q2" s="358"/>
      <c r="R2" s="359"/>
    </row>
    <row r="3" spans="1:18" s="19" customFormat="1" ht="16.5" thickBot="1" x14ac:dyDescent="0.3">
      <c r="A3" s="4">
        <v>1</v>
      </c>
      <c r="B3" s="265" t="s">
        <v>133</v>
      </c>
      <c r="C3" s="265" t="s">
        <v>164</v>
      </c>
      <c r="D3" s="265"/>
      <c r="E3" s="266"/>
      <c r="F3" s="266">
        <v>130</v>
      </c>
      <c r="G3" s="267">
        <v>157</v>
      </c>
      <c r="H3" s="267">
        <v>137</v>
      </c>
      <c r="I3" s="267">
        <v>132</v>
      </c>
      <c r="J3" s="229"/>
      <c r="K3" s="215"/>
      <c r="L3" s="215"/>
      <c r="M3" s="215"/>
      <c r="N3" s="252"/>
      <c r="O3" s="268"/>
      <c r="P3" s="273">
        <f>SUM(G3:O3)</f>
        <v>426</v>
      </c>
      <c r="Q3" s="215">
        <f>ROUNDDOWN((220-F3)*0.8,0)*3</f>
        <v>216</v>
      </c>
      <c r="R3" s="215">
        <f>+Q3+P3</f>
        <v>642</v>
      </c>
    </row>
    <row r="4" spans="1:18" s="19" customFormat="1" ht="15.75" x14ac:dyDescent="0.25">
      <c r="A4" s="4">
        <v>2</v>
      </c>
      <c r="B4" s="207" t="s">
        <v>130</v>
      </c>
      <c r="C4" s="207" t="s">
        <v>146</v>
      </c>
      <c r="D4" s="208"/>
      <c r="E4" s="207"/>
      <c r="F4" s="207">
        <v>153</v>
      </c>
      <c r="G4" s="207">
        <v>167</v>
      </c>
      <c r="H4" s="207">
        <v>129</v>
      </c>
      <c r="I4" s="207">
        <v>117</v>
      </c>
      <c r="J4" s="208"/>
      <c r="K4" s="230"/>
      <c r="L4" s="230"/>
      <c r="M4" s="230"/>
      <c r="N4" s="30"/>
      <c r="O4" s="35"/>
      <c r="P4" s="259">
        <f>SUM(G4:O4)</f>
        <v>413</v>
      </c>
      <c r="Q4" s="215">
        <f>ROUNDDOWN((220-F4)*0.8,0)*3</f>
        <v>159</v>
      </c>
      <c r="R4" s="215">
        <f>+Q4+P4</f>
        <v>572</v>
      </c>
    </row>
    <row r="5" spans="1:18" s="19" customFormat="1" ht="15.75" x14ac:dyDescent="0.25">
      <c r="A5" s="4">
        <v>3</v>
      </c>
      <c r="B5" s="218" t="s">
        <v>145</v>
      </c>
      <c r="C5" s="218" t="s">
        <v>144</v>
      </c>
      <c r="D5" s="218"/>
      <c r="E5" s="218"/>
      <c r="F5" s="218">
        <v>148</v>
      </c>
      <c r="G5" s="207">
        <v>114</v>
      </c>
      <c r="H5" s="207">
        <v>124</v>
      </c>
      <c r="I5" s="207">
        <v>149</v>
      </c>
      <c r="J5" s="208"/>
      <c r="K5" s="215"/>
      <c r="L5" s="215"/>
      <c r="M5" s="215"/>
      <c r="N5" s="30"/>
      <c r="O5" s="35"/>
      <c r="P5" s="259">
        <f>SUM(G5:O5)</f>
        <v>387</v>
      </c>
      <c r="Q5" s="215">
        <v>171</v>
      </c>
      <c r="R5" s="215">
        <f>+Q5+P5</f>
        <v>558</v>
      </c>
    </row>
    <row r="6" spans="1:18" s="19" customFormat="1" ht="15.75" x14ac:dyDescent="0.25">
      <c r="A6" s="4">
        <v>4</v>
      </c>
      <c r="B6" s="234" t="s">
        <v>162</v>
      </c>
      <c r="C6" s="234" t="s">
        <v>163</v>
      </c>
      <c r="D6" s="234"/>
      <c r="E6" s="234"/>
      <c r="F6" s="226">
        <v>115</v>
      </c>
      <c r="G6" s="207">
        <v>99</v>
      </c>
      <c r="H6" s="207">
        <v>97</v>
      </c>
      <c r="I6" s="207">
        <v>101</v>
      </c>
      <c r="J6" s="208"/>
      <c r="K6" s="215"/>
      <c r="L6" s="215"/>
      <c r="M6" s="215"/>
      <c r="N6" s="30"/>
      <c r="O6" s="35"/>
      <c r="P6" s="259">
        <f>SUM(G6:O6)</f>
        <v>297</v>
      </c>
      <c r="Q6" s="215">
        <f>ROUNDDOWN((220-F6)*0.8,0)*3</f>
        <v>252</v>
      </c>
      <c r="R6" s="215">
        <f>+Q6+P6</f>
        <v>549</v>
      </c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259"/>
      <c r="Q7" s="215"/>
      <c r="R7" s="215"/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69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2"/>
      <c r="Q33" s="257"/>
      <c r="R33" s="2"/>
    </row>
  </sheetData>
  <autoFilter ref="B1:R6">
    <filterColumn colId="9" showButton="0"/>
    <filterColumn colId="10" showButton="0"/>
    <sortState ref="B4:R6">
      <sortCondition descending="1" ref="R3:R6"/>
    </sortState>
  </autoFilter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r:id="rId1"/>
  <headerFooter>
    <oddHeader>&amp;L&amp;12Surburban Bowlerama, York, PA&amp;C&amp;12 2016 Keystone State Games&amp;R&amp;12Qualifying Round</oddHeader>
    <oddFooter>&amp;L&amp;12Printed &amp;D
Time &amp;T&amp;C&amp;"Arial,Bold Italic"&amp;12 35-54 Female - Handicap Qualifying&amp;R&amp;12Page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="115" zoomScaleNormal="100" zoomScalePageLayoutView="115" workbookViewId="0">
      <selection activeCell="D10" sqref="D10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55"/>
      <c r="M1" s="355"/>
      <c r="N1" s="334" t="s">
        <v>13</v>
      </c>
      <c r="O1" s="321" t="s">
        <v>3</v>
      </c>
    </row>
    <row r="2" spans="1:15" ht="16.5" thickBot="1" x14ac:dyDescent="0.3">
      <c r="A2" s="184"/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352"/>
      <c r="K2" s="356"/>
      <c r="L2" s="357"/>
      <c r="M2" s="357"/>
      <c r="N2" s="358"/>
      <c r="O2" s="359"/>
    </row>
    <row r="3" spans="1:15" ht="15.75" x14ac:dyDescent="0.25">
      <c r="A3" s="4">
        <v>1</v>
      </c>
      <c r="B3" s="231" t="s">
        <v>164</v>
      </c>
      <c r="C3" s="231" t="s">
        <v>133</v>
      </c>
      <c r="D3" s="217"/>
      <c r="E3" s="217"/>
      <c r="F3" s="217">
        <v>130</v>
      </c>
      <c r="G3" s="217">
        <v>105</v>
      </c>
      <c r="H3" s="209">
        <v>109</v>
      </c>
      <c r="I3" s="209">
        <v>138</v>
      </c>
      <c r="J3" s="209">
        <f>SUM(G3:I3)</f>
        <v>352</v>
      </c>
      <c r="K3" s="209"/>
      <c r="L3" s="209"/>
      <c r="M3" s="210"/>
      <c r="N3" s="210">
        <v>216</v>
      </c>
      <c r="O3" s="210">
        <f>SUM(J3:N3)</f>
        <v>568</v>
      </c>
    </row>
    <row r="4" spans="1:15" ht="15.75" x14ac:dyDescent="0.25">
      <c r="A4" s="4">
        <v>2</v>
      </c>
      <c r="B4" s="234" t="s">
        <v>163</v>
      </c>
      <c r="C4" s="234" t="s">
        <v>162</v>
      </c>
      <c r="D4" s="206"/>
      <c r="E4" s="206"/>
      <c r="F4" s="206">
        <v>115</v>
      </c>
      <c r="G4" s="208">
        <v>83</v>
      </c>
      <c r="H4" s="207">
        <v>73</v>
      </c>
      <c r="I4" s="208">
        <v>157</v>
      </c>
      <c r="J4" s="209">
        <f>SUM(G4:I4)</f>
        <v>313</v>
      </c>
      <c r="K4" s="209"/>
      <c r="L4" s="209"/>
      <c r="M4" s="210"/>
      <c r="N4" s="210">
        <v>252</v>
      </c>
      <c r="O4" s="210">
        <f>SUM(J4:N4)</f>
        <v>565</v>
      </c>
    </row>
    <row r="5" spans="1:15" ht="15.75" x14ac:dyDescent="0.25">
      <c r="A5" s="4">
        <v>3</v>
      </c>
      <c r="B5" s="234" t="s">
        <v>144</v>
      </c>
      <c r="C5" s="234" t="s">
        <v>145</v>
      </c>
      <c r="D5" s="206"/>
      <c r="E5" s="206"/>
      <c r="F5" s="206">
        <f>('35-54 Female Hdcp Qualifier'!F5)</f>
        <v>148</v>
      </c>
      <c r="G5" s="207">
        <v>119</v>
      </c>
      <c r="H5" s="207">
        <v>113</v>
      </c>
      <c r="I5" s="207">
        <v>140</v>
      </c>
      <c r="J5" s="209">
        <f>SUM(G5:I5)</f>
        <v>372</v>
      </c>
      <c r="K5" s="209"/>
      <c r="L5" s="209"/>
      <c r="M5" s="210"/>
      <c r="N5" s="210">
        <v>171</v>
      </c>
      <c r="O5" s="210">
        <f>SUM(J5:N5)</f>
        <v>543</v>
      </c>
    </row>
    <row r="6" spans="1:15" ht="15.75" x14ac:dyDescent="0.25">
      <c r="A6" s="4">
        <v>4</v>
      </c>
      <c r="B6" s="234" t="s">
        <v>146</v>
      </c>
      <c r="C6" s="234" t="s">
        <v>130</v>
      </c>
      <c r="D6" s="206"/>
      <c r="E6" s="206"/>
      <c r="F6" s="206">
        <v>153</v>
      </c>
      <c r="G6" s="207">
        <v>112</v>
      </c>
      <c r="H6" s="207">
        <v>145</v>
      </c>
      <c r="I6" s="207">
        <v>119</v>
      </c>
      <c r="J6" s="209">
        <f>SUM(G6:I6)</f>
        <v>376</v>
      </c>
      <c r="K6" s="209"/>
      <c r="L6" s="209"/>
      <c r="M6" s="210"/>
      <c r="N6" s="210">
        <v>159</v>
      </c>
      <c r="O6" s="210">
        <f>SUM(J6:N6)</f>
        <v>535</v>
      </c>
    </row>
    <row r="7" spans="1:15" ht="15.75" x14ac:dyDescent="0.25">
      <c r="A7" s="4">
        <v>5</v>
      </c>
      <c r="B7" s="206"/>
      <c r="C7" s="206"/>
      <c r="D7" s="206"/>
      <c r="E7" s="206"/>
      <c r="F7" s="206"/>
      <c r="G7" s="211"/>
      <c r="H7" s="211"/>
      <c r="I7" s="211"/>
      <c r="J7" s="209"/>
      <c r="K7" s="209"/>
      <c r="L7" s="209"/>
      <c r="M7" s="210"/>
      <c r="N7" s="210"/>
      <c r="O7" s="210"/>
    </row>
    <row r="8" spans="1:15" ht="15.75" x14ac:dyDescent="0.25">
      <c r="A8" s="4">
        <v>6</v>
      </c>
      <c r="B8" s="269"/>
      <c r="C8" s="7"/>
      <c r="D8" s="7"/>
      <c r="E8" s="7"/>
      <c r="F8" s="7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61"/>
      <c r="O24" s="362"/>
    </row>
    <row r="25" spans="1:15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64"/>
      <c r="M25" s="365"/>
      <c r="N25" s="317" t="s">
        <v>8</v>
      </c>
      <c r="O25" s="5" t="s">
        <v>14</v>
      </c>
    </row>
    <row r="26" spans="1:15" ht="16.5" thickBot="1" x14ac:dyDescent="0.3">
      <c r="A26" s="363"/>
      <c r="B26" s="14" t="s">
        <v>16</v>
      </c>
      <c r="C26" s="15" t="s">
        <v>16</v>
      </c>
      <c r="D26" s="354"/>
      <c r="E26" s="354"/>
      <c r="F26" s="354"/>
      <c r="G26" s="15">
        <v>1</v>
      </c>
      <c r="H26" s="15">
        <v>2</v>
      </c>
      <c r="I26" s="15">
        <v>3</v>
      </c>
      <c r="J26" s="354"/>
      <c r="K26" s="366"/>
      <c r="L26" s="367"/>
      <c r="M26" s="368"/>
      <c r="N26" s="354"/>
      <c r="O26" s="13" t="s">
        <v>2</v>
      </c>
    </row>
    <row r="27" spans="1:15" ht="15.75" x14ac:dyDescent="0.25">
      <c r="A27" s="135" t="s">
        <v>9</v>
      </c>
      <c r="B27" s="21" t="str">
        <f>('35-54 Female Hdcp Finals'!B3:B3)</f>
        <v>Cynthia</v>
      </c>
      <c r="C27" s="21" t="str">
        <f>('35-54 Female Hdcp Finals'!C3:C3)</f>
        <v>Barnes</v>
      </c>
      <c r="D27" s="21">
        <f>('35-54 Female Hdcp Finals'!D3:D3)</f>
        <v>0</v>
      </c>
      <c r="E27" s="21">
        <f>('35-54 Female Hdcp Finals'!E3:E3)</f>
        <v>0</v>
      </c>
      <c r="F27" s="21">
        <f>('35-54 Female Hdcp Finals'!F3:F3)</f>
        <v>130</v>
      </c>
      <c r="G27" s="21">
        <f>('35-54 Female Hdcp Finals'!G3:G3)</f>
        <v>105</v>
      </c>
      <c r="H27" s="21">
        <f>('35-54 Female Hdcp Finals'!H3:H3)</f>
        <v>109</v>
      </c>
      <c r="I27" s="21">
        <f>('35-54 Female Hdcp Finals'!I3:I3)</f>
        <v>138</v>
      </c>
      <c r="J27" s="21">
        <f>('35-54 Female Hdcp Finals'!J3:J3)</f>
        <v>352</v>
      </c>
      <c r="K27" s="21">
        <f>('35-54 Female Hdcp Finals'!K3:K3)</f>
        <v>0</v>
      </c>
      <c r="L27" s="21">
        <f>('35-54 Female Hdcp Finals'!L3:L3)</f>
        <v>0</v>
      </c>
      <c r="M27" s="21">
        <f>('35-54 Female Hdcp Finals'!M3:M3)</f>
        <v>0</v>
      </c>
      <c r="N27" s="21">
        <f>('35-54 Female Hdcp Finals'!N3:N3)</f>
        <v>216</v>
      </c>
      <c r="O27" s="21">
        <f>('35-54 Female Hdcp Finals'!O3:O3)</f>
        <v>568</v>
      </c>
    </row>
    <row r="28" spans="1:15" ht="15.75" x14ac:dyDescent="0.25">
      <c r="A28" s="136" t="s">
        <v>10</v>
      </c>
      <c r="B28" s="23" t="str">
        <f>('35-54 Female Hdcp Finals'!B4:B4)</f>
        <v>Allison</v>
      </c>
      <c r="C28" s="23" t="str">
        <f>('35-54 Female Hdcp Finals'!C4:C4)</f>
        <v>Savercool</v>
      </c>
      <c r="D28" s="23">
        <f>('35-54 Female Hdcp Finals'!D4:D4)</f>
        <v>0</v>
      </c>
      <c r="E28" s="23">
        <f>('35-54 Female Hdcp Finals'!E4:E4)</f>
        <v>0</v>
      </c>
      <c r="F28" s="23">
        <f>('35-54 Female Hdcp Finals'!F4:F4)</f>
        <v>115</v>
      </c>
      <c r="G28" s="23">
        <f>('35-54 Female Hdcp Finals'!G4:G4)</f>
        <v>83</v>
      </c>
      <c r="H28" s="23">
        <f>('35-54 Female Hdcp Finals'!H4:H4)</f>
        <v>73</v>
      </c>
      <c r="I28" s="23">
        <f>('35-54 Female Hdcp Finals'!I4:I4)</f>
        <v>157</v>
      </c>
      <c r="J28" s="23">
        <f>('35-54 Female Hdcp Finals'!J4:J4)</f>
        <v>313</v>
      </c>
      <c r="K28" s="23">
        <f>('35-54 Female Hdcp Finals'!K4:K4)</f>
        <v>0</v>
      </c>
      <c r="L28" s="23">
        <f>('35-54 Female Hdcp Finals'!L4:L4)</f>
        <v>0</v>
      </c>
      <c r="M28" s="23">
        <f>('35-54 Female Hdcp Finals'!M4:M4)</f>
        <v>0</v>
      </c>
      <c r="N28" s="23">
        <f>('35-54 Female Hdcp Finals'!N4:N4)</f>
        <v>252</v>
      </c>
      <c r="O28" s="23">
        <f>('35-54 Female Hdcp Finals'!O4:O4)</f>
        <v>565</v>
      </c>
    </row>
    <row r="29" spans="1:15" ht="16.5" thickBot="1" x14ac:dyDescent="0.3">
      <c r="A29" s="137" t="s">
        <v>11</v>
      </c>
      <c r="B29" s="25" t="str">
        <f>('35-54 Female Hdcp Finals'!B5:B5)</f>
        <v>Audrey</v>
      </c>
      <c r="C29" s="25" t="str">
        <f>('35-54 Female Hdcp Finals'!C5:C5)</f>
        <v>Rodrigues</v>
      </c>
      <c r="D29" s="25">
        <f>('35-54 Female Hdcp Finals'!D5:D5)</f>
        <v>0</v>
      </c>
      <c r="E29" s="25">
        <f>('35-54 Female Hdcp Finals'!E5:E5)</f>
        <v>0</v>
      </c>
      <c r="F29" s="25">
        <f>('35-54 Female Hdcp Finals'!F5:F5)</f>
        <v>148</v>
      </c>
      <c r="G29" s="25">
        <f>('35-54 Female Hdcp Finals'!G5:G5)</f>
        <v>119</v>
      </c>
      <c r="H29" s="25">
        <f>('35-54 Female Hdcp Finals'!H5:H5)</f>
        <v>113</v>
      </c>
      <c r="I29" s="25">
        <f>('35-54 Female Hdcp Finals'!I5:I5)</f>
        <v>140</v>
      </c>
      <c r="J29" s="25">
        <f>('35-54 Female Hdcp Finals'!J5:J5)</f>
        <v>372</v>
      </c>
      <c r="K29" s="25">
        <f>('35-54 Female Hdcp Finals'!K5:K5)</f>
        <v>0</v>
      </c>
      <c r="L29" s="25">
        <f>('35-54 Female Hdcp Finals'!L5:L5)</f>
        <v>0</v>
      </c>
      <c r="M29" s="25">
        <f>('35-54 Female Hdcp Finals'!M5:M5)</f>
        <v>0</v>
      </c>
      <c r="N29" s="25">
        <f>('35-54 Female Hdcp Finals'!N5:N5)</f>
        <v>171</v>
      </c>
      <c r="O29" s="25">
        <f>('35-54 Female Hdcp Finals'!O5:O5)</f>
        <v>543</v>
      </c>
    </row>
  </sheetData>
  <sortState ref="B4:O5">
    <sortCondition descending="1" ref="O3:O5"/>
  </sortState>
  <mergeCells count="17">
    <mergeCell ref="F1:F2"/>
    <mergeCell ref="J1:J2"/>
    <mergeCell ref="N25:N26"/>
    <mergeCell ref="K1:M2"/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</mergeCells>
  <pageMargins left="0.7" right="0.7" top="0.75" bottom="0.75" header="0.3" footer="0.3"/>
  <pageSetup scale="97" orientation="landscape" horizontalDpi="4294967293" r:id="rId1"/>
  <headerFooter>
    <oddHeader>&amp;L&amp;12Surburban Bowlerama, York, PA&amp;C&amp;12 2016 Keystone State Games&amp;R&amp;12Finals Round</oddHeader>
    <oddFooter>&amp;L&amp;12Printed &amp;D
Time &amp;T&amp;C&amp;"Arial,Bold Italic"&amp;12 35-54 Female - Handicap Finals&amp;R&amp;12Page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100" workbookViewId="0">
      <selection activeCell="D9" sqref="D9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0" style="2" hidden="1" customWidth="1"/>
    <col min="12" max="12" width="9.140625" style="2"/>
    <col min="13" max="13" width="14.5703125" style="2" customWidth="1"/>
    <col min="14" max="14" width="9.28515625" style="2" customWidth="1"/>
    <col min="15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239" t="s">
        <v>165</v>
      </c>
      <c r="C3" s="239" t="s">
        <v>166</v>
      </c>
      <c r="D3" s="314"/>
      <c r="E3" s="314"/>
      <c r="F3" s="208">
        <v>166</v>
      </c>
      <c r="G3" s="208">
        <v>209</v>
      </c>
      <c r="H3" s="208">
        <v>179</v>
      </c>
      <c r="I3" s="209"/>
      <c r="J3" s="210"/>
      <c r="K3" s="271"/>
      <c r="L3" s="258">
        <f>SUM(F3:H3)</f>
        <v>554</v>
      </c>
      <c r="M3" s="31">
        <f>SUM(F3:K3)</f>
        <v>554</v>
      </c>
    </row>
    <row r="4" spans="1:13" s="19" customFormat="1" ht="15.75" x14ac:dyDescent="0.25">
      <c r="A4" s="16">
        <v>2</v>
      </c>
      <c r="B4" s="218" t="s">
        <v>185</v>
      </c>
      <c r="C4" s="218" t="s">
        <v>150</v>
      </c>
      <c r="D4" s="218"/>
      <c r="E4" s="218"/>
      <c r="F4" s="207">
        <v>164</v>
      </c>
      <c r="G4" s="207">
        <v>166</v>
      </c>
      <c r="H4" s="208">
        <v>186</v>
      </c>
      <c r="I4" s="209"/>
      <c r="J4" s="210"/>
      <c r="K4" s="31"/>
      <c r="L4" s="258">
        <f>SUM(F4:H4)</f>
        <v>516</v>
      </c>
      <c r="M4" s="31">
        <f>SUM(F4:K4)</f>
        <v>516</v>
      </c>
    </row>
    <row r="5" spans="1:13" s="19" customFormat="1" ht="15.75" x14ac:dyDescent="0.25">
      <c r="A5" s="16">
        <v>3</v>
      </c>
      <c r="B5" s="250" t="s">
        <v>148</v>
      </c>
      <c r="C5" s="250" t="s">
        <v>147</v>
      </c>
      <c r="D5" s="250"/>
      <c r="E5" s="250"/>
      <c r="F5" s="207">
        <v>117</v>
      </c>
      <c r="G5" s="207">
        <v>111</v>
      </c>
      <c r="H5" s="208">
        <v>148</v>
      </c>
      <c r="I5" s="209"/>
      <c r="J5" s="210"/>
      <c r="K5" s="31"/>
      <c r="L5" s="258">
        <f>SUM(F5:H5)</f>
        <v>376</v>
      </c>
      <c r="M5" s="31">
        <f>SUM(F5:K5)</f>
        <v>376</v>
      </c>
    </row>
    <row r="6" spans="1:13" s="19" customFormat="1" ht="15.75" x14ac:dyDescent="0.25">
      <c r="A6" s="16">
        <v>4</v>
      </c>
      <c r="B6" s="250"/>
      <c r="C6" s="250"/>
      <c r="D6" s="169"/>
      <c r="E6" s="169"/>
      <c r="F6" s="207"/>
      <c r="G6" s="207"/>
      <c r="H6" s="208"/>
      <c r="I6" s="209"/>
      <c r="J6" s="210"/>
      <c r="K6" s="31"/>
      <c r="L6" s="31"/>
      <c r="M6" s="31"/>
    </row>
    <row r="7" spans="1:13" s="19" customFormat="1" ht="15.75" x14ac:dyDescent="0.25">
      <c r="A7" s="16">
        <v>5</v>
      </c>
      <c r="B7" s="29"/>
      <c r="C7" s="29"/>
      <c r="D7" s="29"/>
      <c r="E7" s="29"/>
      <c r="F7" s="20"/>
      <c r="G7" s="20"/>
      <c r="H7" s="123"/>
      <c r="I7" s="17"/>
      <c r="J7" s="89"/>
      <c r="K7" s="31"/>
      <c r="L7" s="31"/>
      <c r="M7" s="31"/>
    </row>
    <row r="8" spans="1:13" s="19" customFormat="1" ht="15.75" x14ac:dyDescent="0.25">
      <c r="A8" s="16">
        <v>6</v>
      </c>
      <c r="B8" s="29"/>
      <c r="C8" s="29"/>
      <c r="D8" s="29"/>
      <c r="E8" s="29"/>
      <c r="F8" s="20"/>
      <c r="G8" s="20"/>
      <c r="H8" s="123"/>
      <c r="I8" s="17"/>
      <c r="J8" s="89"/>
      <c r="K8" s="31"/>
      <c r="L8" s="31"/>
      <c r="M8" s="31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17.25" customHeight="1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autoFilter ref="B1:M5">
    <sortState ref="B4:M5">
      <sortCondition descending="1" ref="M3:M5"/>
    </sortState>
  </autoFilter>
  <mergeCells count="7">
    <mergeCell ref="L1:L2"/>
    <mergeCell ref="M1:M2"/>
    <mergeCell ref="A33:J33"/>
    <mergeCell ref="B1:B2"/>
    <mergeCell ref="C1:C2"/>
    <mergeCell ref="D1:D2"/>
    <mergeCell ref="E1:E2"/>
  </mergeCells>
  <pageMargins left="0.7" right="0.7" top="0.75" bottom="0.75" header="0.3" footer="0.3"/>
  <pageSetup scale="98" orientation="landscape" r:id="rId1"/>
  <headerFooter>
    <oddHeader>&amp;L&amp;12Surburban Bowlerama, York, PA&amp;C&amp;12 2016 Keystone State Games&amp;R&amp;12Qualifying Round</oddHeader>
    <oddFooter>&amp;L&amp;12Printed &amp;D
Time &amp;T&amp;C&amp;"Arial,Bold Italic"&amp;12 35-54 Female - Scratch Qualifying&amp;R&amp;12Page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G5" sqref="G5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25"/>
      <c r="M1" s="326"/>
      <c r="N1" s="199" t="s">
        <v>5</v>
      </c>
      <c r="O1" s="199" t="s">
        <v>5</v>
      </c>
      <c r="P1" s="317" t="s">
        <v>2</v>
      </c>
      <c r="Q1" s="319" t="s">
        <v>13</v>
      </c>
      <c r="R1" s="321" t="s">
        <v>3</v>
      </c>
    </row>
    <row r="2" spans="1:18" ht="16.5" thickBot="1" x14ac:dyDescent="0.3">
      <c r="B2" s="318"/>
      <c r="C2" s="318"/>
      <c r="D2" s="318"/>
      <c r="E2" s="318"/>
      <c r="F2" s="318"/>
      <c r="G2" s="200">
        <v>1</v>
      </c>
      <c r="H2" s="200">
        <v>2</v>
      </c>
      <c r="I2" s="200">
        <v>3</v>
      </c>
      <c r="J2" s="200">
        <v>4</v>
      </c>
      <c r="K2" s="327"/>
      <c r="L2" s="328"/>
      <c r="M2" s="329"/>
      <c r="N2" s="200">
        <v>5</v>
      </c>
      <c r="O2" s="200">
        <v>6</v>
      </c>
      <c r="P2" s="318"/>
      <c r="Q2" s="320"/>
      <c r="R2" s="322"/>
    </row>
    <row r="3" spans="1:18" s="19" customFormat="1" ht="16.5" thickBot="1" x14ac:dyDescent="0.3">
      <c r="A3" s="4">
        <v>1</v>
      </c>
      <c r="B3" s="265" t="s">
        <v>161</v>
      </c>
      <c r="C3" s="265" t="s">
        <v>131</v>
      </c>
      <c r="D3" s="265"/>
      <c r="E3" s="266"/>
      <c r="F3" s="266">
        <v>132</v>
      </c>
      <c r="G3" s="267">
        <v>159</v>
      </c>
      <c r="H3" s="267">
        <v>153</v>
      </c>
      <c r="I3" s="267">
        <v>149</v>
      </c>
      <c r="J3" s="229"/>
      <c r="K3" s="215"/>
      <c r="L3" s="215"/>
      <c r="M3" s="215"/>
      <c r="N3" s="252"/>
      <c r="O3" s="268"/>
      <c r="P3" s="252">
        <f>SUM(G3:O3)</f>
        <v>461</v>
      </c>
      <c r="Q3" s="215">
        <f>ROUNDDOWN((220-F3)*0.8,0)*3</f>
        <v>210</v>
      </c>
      <c r="R3" s="215">
        <f>+Q3+P3</f>
        <v>671</v>
      </c>
    </row>
    <row r="4" spans="1:18" s="19" customFormat="1" ht="15.75" x14ac:dyDescent="0.25">
      <c r="A4" s="4">
        <v>2</v>
      </c>
      <c r="B4" s="218"/>
      <c r="C4" s="218"/>
      <c r="D4" s="265"/>
      <c r="E4" s="218"/>
      <c r="F4" s="218"/>
      <c r="G4" s="207"/>
      <c r="H4" s="207"/>
      <c r="I4" s="207"/>
      <c r="J4" s="208"/>
      <c r="K4" s="230"/>
      <c r="L4" s="230"/>
      <c r="M4" s="230"/>
      <c r="N4" s="30"/>
      <c r="O4" s="35"/>
      <c r="P4" s="30"/>
      <c r="Q4" s="215"/>
      <c r="R4" s="215"/>
    </row>
    <row r="5" spans="1:18" s="19" customFormat="1" ht="15.75" x14ac:dyDescent="0.25">
      <c r="A5" s="4">
        <v>3</v>
      </c>
      <c r="B5" s="207"/>
      <c r="C5" s="207"/>
      <c r="D5" s="207"/>
      <c r="E5" s="207"/>
      <c r="F5" s="207"/>
      <c r="G5" s="207"/>
      <c r="H5" s="207"/>
      <c r="I5" s="207"/>
      <c r="J5" s="208"/>
      <c r="K5" s="215"/>
      <c r="L5" s="215"/>
      <c r="M5" s="215"/>
      <c r="N5" s="30"/>
      <c r="O5" s="35"/>
      <c r="P5" s="30"/>
      <c r="Q5" s="215"/>
      <c r="R5" s="215"/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30"/>
      <c r="Q6" s="215"/>
      <c r="R6" s="215"/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30"/>
      <c r="Q7" s="215"/>
      <c r="R7" s="215"/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15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15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23" t="s">
        <v>58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2"/>
      <c r="Q33" s="257"/>
      <c r="R33" s="2"/>
    </row>
  </sheetData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r:id="rId1"/>
  <headerFooter>
    <oddHeader>&amp;L&amp;12Surburban Bowlerama, York, PA&amp;C&amp;12 2016 Keystone State Games&amp;R&amp;12Qualifying Round</oddHeader>
    <oddFooter>&amp;L&amp;12Printed &amp;D
Time &amp;T&amp;C&amp;"Arial,Bold Italic"&amp;12 12-15 Female - Handicap Qualifying&amp;R&amp;12Page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100" workbookViewId="0">
      <selection activeCell="B9" sqref="B9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5.75" x14ac:dyDescent="0.25">
      <c r="A3" s="4">
        <v>1</v>
      </c>
      <c r="B3" s="231" t="s">
        <v>185</v>
      </c>
      <c r="C3" s="231" t="s">
        <v>150</v>
      </c>
      <c r="D3" s="231">
        <f>('35-54 Female Scratch Qualifier'!D5)</f>
        <v>0</v>
      </c>
      <c r="E3" s="231">
        <f>('35-54 Female Scratch Qualifier'!E5)</f>
        <v>0</v>
      </c>
      <c r="F3" s="209">
        <v>159</v>
      </c>
      <c r="G3" s="209">
        <v>198</v>
      </c>
      <c r="H3" s="209">
        <v>157</v>
      </c>
      <c r="I3" s="209">
        <f>SUM(F3:H3)</f>
        <v>514</v>
      </c>
      <c r="J3" s="209">
        <f>SUM(F3:H3)</f>
        <v>514</v>
      </c>
    </row>
    <row r="4" spans="1:10" ht="15.75" x14ac:dyDescent="0.25">
      <c r="A4" s="4">
        <v>2</v>
      </c>
      <c r="B4" s="251" t="s">
        <v>165</v>
      </c>
      <c r="C4" s="251" t="s">
        <v>166</v>
      </c>
      <c r="D4" s="251">
        <f>('35-54 Female Scratch Qualifier'!D3)</f>
        <v>0</v>
      </c>
      <c r="E4" s="251">
        <f>('35-54 Female Scratch Qualifier'!E3)</f>
        <v>0</v>
      </c>
      <c r="F4" s="209">
        <v>145</v>
      </c>
      <c r="G4" s="209">
        <v>157</v>
      </c>
      <c r="H4" s="209">
        <v>159</v>
      </c>
      <c r="I4" s="209">
        <f>SUM(F4:H4)</f>
        <v>461</v>
      </c>
      <c r="J4" s="209">
        <f>SUM(F4:H4)</f>
        <v>461</v>
      </c>
    </row>
    <row r="5" spans="1:10" ht="15.75" x14ac:dyDescent="0.25">
      <c r="A5" s="4">
        <v>3</v>
      </c>
      <c r="B5" s="251" t="s">
        <v>147</v>
      </c>
      <c r="C5" s="251" t="s">
        <v>148</v>
      </c>
      <c r="D5" s="251">
        <f>('35-54 Female Scratch Qualifier'!D4)</f>
        <v>0</v>
      </c>
      <c r="E5" s="251">
        <f>('35-54 Female Scratch Qualifier'!E4)</f>
        <v>0</v>
      </c>
      <c r="F5" s="209">
        <v>145</v>
      </c>
      <c r="G5" s="209">
        <v>144</v>
      </c>
      <c r="H5" s="209">
        <v>142</v>
      </c>
      <c r="I5" s="209">
        <f>SUM(F5:H5)</f>
        <v>431</v>
      </c>
      <c r="J5" s="209">
        <f>SUM(F5:H5)</f>
        <v>431</v>
      </c>
    </row>
    <row r="6" spans="1:10" ht="15.75" x14ac:dyDescent="0.25">
      <c r="A6" s="4">
        <v>4</v>
      </c>
      <c r="B6" s="251"/>
      <c r="C6" s="251"/>
      <c r="D6" s="251"/>
      <c r="E6" s="251"/>
      <c r="F6" s="209"/>
      <c r="G6" s="209"/>
      <c r="H6" s="209"/>
      <c r="I6" s="209"/>
      <c r="J6" s="209"/>
    </row>
    <row r="7" spans="1:10" ht="15.75" x14ac:dyDescent="0.25">
      <c r="A7" s="4">
        <v>5</v>
      </c>
      <c r="B7" s="251"/>
      <c r="C7" s="251"/>
      <c r="D7" s="251"/>
      <c r="E7" s="251"/>
      <c r="F7" s="209"/>
      <c r="G7" s="209"/>
      <c r="H7" s="209"/>
      <c r="I7" s="209"/>
      <c r="J7" s="209"/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 t="str">
        <f>('35-54 Female Scratch Finals'!B3:B3)</f>
        <v>Joellen</v>
      </c>
      <c r="C27" s="21" t="str">
        <f>('35-54 Female Scratch Finals'!C3:C3)</f>
        <v>Reichenbach</v>
      </c>
      <c r="D27" s="21">
        <f>('35-54 Female Scratch Finals'!D3:D3)</f>
        <v>0</v>
      </c>
      <c r="E27" s="21">
        <f>('35-54 Female Scratch Finals'!E3:E3)</f>
        <v>0</v>
      </c>
      <c r="F27" s="21">
        <f>('35-54 Female Scratch Finals'!F3:F3)</f>
        <v>159</v>
      </c>
      <c r="G27" s="21">
        <f>('35-54 Female Scratch Finals'!G3:G3)</f>
        <v>198</v>
      </c>
      <c r="H27" s="21">
        <f>('35-54 Female Scratch Finals'!H3:H3)</f>
        <v>157</v>
      </c>
      <c r="I27" s="21">
        <f>('35-54 Female Scratch Finals'!I3:I3)</f>
        <v>514</v>
      </c>
      <c r="J27" s="21">
        <f>('35-54 Female Scratch Finals'!J3:J3)</f>
        <v>514</v>
      </c>
    </row>
    <row r="28" spans="1:10" ht="15.75" x14ac:dyDescent="0.25">
      <c r="A28" s="163" t="s">
        <v>10</v>
      </c>
      <c r="B28" s="23" t="str">
        <f>('35-54 Female Scratch Finals'!B4:B4)</f>
        <v>Michelle</v>
      </c>
      <c r="C28" s="23" t="str">
        <f>('35-54 Female Scratch Finals'!C4:C4)</f>
        <v>Aldrich</v>
      </c>
      <c r="D28" s="23">
        <f>('35-54 Female Scratch Finals'!D4:D4)</f>
        <v>0</v>
      </c>
      <c r="E28" s="23">
        <f>('35-54 Female Scratch Finals'!E4:E4)</f>
        <v>0</v>
      </c>
      <c r="F28" s="23">
        <f>('35-54 Female Scratch Finals'!F4:F4)</f>
        <v>145</v>
      </c>
      <c r="G28" s="23">
        <f>('35-54 Female Scratch Finals'!G4:G4)</f>
        <v>157</v>
      </c>
      <c r="H28" s="23">
        <f>('35-54 Female Scratch Finals'!H4:H4)</f>
        <v>159</v>
      </c>
      <c r="I28" s="23">
        <f>('35-54 Female Scratch Finals'!I4:I4)</f>
        <v>461</v>
      </c>
      <c r="J28" s="23">
        <f>('35-54 Female Scratch Finals'!J4:J4)</f>
        <v>461</v>
      </c>
    </row>
    <row r="29" spans="1:10" ht="16.5" thickBot="1" x14ac:dyDescent="0.3">
      <c r="A29" s="137" t="s">
        <v>11</v>
      </c>
      <c r="B29" s="25" t="str">
        <f>('35-54 Female Scratch Finals'!B5:B5)</f>
        <v>Christine</v>
      </c>
      <c r="C29" s="25" t="str">
        <f>('35-54 Female Scratch Finals'!C5:C5)</f>
        <v>Reinhard</v>
      </c>
      <c r="D29" s="25">
        <f>('35-54 Female Scratch Finals'!D5:D5)</f>
        <v>0</v>
      </c>
      <c r="E29" s="25">
        <f>('35-54 Female Scratch Finals'!E5:E5)</f>
        <v>0</v>
      </c>
      <c r="F29" s="25">
        <f>('35-54 Female Scratch Finals'!F5:F5)</f>
        <v>145</v>
      </c>
      <c r="G29" s="25">
        <f>('35-54 Female Scratch Finals'!G5:G5)</f>
        <v>144</v>
      </c>
      <c r="H29" s="25">
        <f>('35-54 Female Scratch Finals'!H5:H5)</f>
        <v>142</v>
      </c>
      <c r="I29" s="25">
        <f>('35-54 Female Scratch Finals'!I5:I5)</f>
        <v>431</v>
      </c>
      <c r="J29" s="25">
        <f>('35-54 Female Scratch Finals'!J5:J5)</f>
        <v>431</v>
      </c>
    </row>
  </sheetData>
  <autoFilter ref="B1:J5">
    <sortState ref="B4:J5">
      <sortCondition descending="1" ref="J3:J5"/>
    </sortState>
  </autoFilter>
  <mergeCells count="11">
    <mergeCell ref="A24:J24"/>
    <mergeCell ref="A25:A26"/>
    <mergeCell ref="D25:D26"/>
    <mergeCell ref="E25:E26"/>
    <mergeCell ref="I25:I26"/>
    <mergeCell ref="J1:J2"/>
    <mergeCell ref="B1:B2"/>
    <mergeCell ref="C1:C2"/>
    <mergeCell ref="D1:D2"/>
    <mergeCell ref="E1:E2"/>
    <mergeCell ref="I1:I2"/>
  </mergeCells>
  <pageMargins left="0.7" right="0.7" top="0.75" bottom="0.75" header="0.3" footer="0.3"/>
  <pageSetup orientation="landscape" horizontalDpi="4294967293" r:id="rId1"/>
  <headerFooter>
    <oddHeader>&amp;L&amp;12Suburban Bowlerama, York, PA&amp;C&amp;12 2016 Keystone State Games&amp;R&amp;12Finals Round</oddHeader>
    <oddFooter>&amp;L&amp;12Printed &amp;D
Time &amp;T&amp;C&amp;"Arial,Bold Italic"&amp;12 35-54 Female - Scratch Finals&amp;R&amp;12Page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C11" sqref="C11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70"/>
      <c r="M1" s="370"/>
      <c r="N1" s="199" t="s">
        <v>5</v>
      </c>
      <c r="O1" s="199" t="s">
        <v>5</v>
      </c>
      <c r="P1" s="317" t="s">
        <v>2</v>
      </c>
      <c r="Q1" s="334" t="s">
        <v>13</v>
      </c>
      <c r="R1" s="321" t="s">
        <v>3</v>
      </c>
    </row>
    <row r="2" spans="1:18" ht="16.5" thickBot="1" x14ac:dyDescent="0.3"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200">
        <v>4</v>
      </c>
      <c r="K2" s="371"/>
      <c r="L2" s="372"/>
      <c r="M2" s="372"/>
      <c r="N2" s="200">
        <v>5</v>
      </c>
      <c r="O2" s="200">
        <v>6</v>
      </c>
      <c r="P2" s="352"/>
      <c r="Q2" s="358"/>
      <c r="R2" s="359"/>
    </row>
    <row r="3" spans="1:18" s="19" customFormat="1" ht="16.5" thickBot="1" x14ac:dyDescent="0.3">
      <c r="A3" s="4">
        <v>1</v>
      </c>
      <c r="B3" s="265" t="s">
        <v>180</v>
      </c>
      <c r="C3" s="265" t="s">
        <v>186</v>
      </c>
      <c r="D3" s="265"/>
      <c r="E3" s="266"/>
      <c r="F3" s="266">
        <v>163</v>
      </c>
      <c r="G3" s="267">
        <v>142</v>
      </c>
      <c r="H3" s="267">
        <v>152</v>
      </c>
      <c r="I3" s="267">
        <v>161</v>
      </c>
      <c r="J3" s="229"/>
      <c r="K3" s="215"/>
      <c r="L3" s="215"/>
      <c r="M3" s="215"/>
      <c r="N3" s="252"/>
      <c r="O3" s="268"/>
      <c r="P3" s="273">
        <f>SUM(G3:O3)</f>
        <v>455</v>
      </c>
      <c r="Q3" s="215">
        <v>135</v>
      </c>
      <c r="R3" s="215">
        <f>+Q3+P3</f>
        <v>590</v>
      </c>
    </row>
    <row r="4" spans="1:18" s="19" customFormat="1" ht="15.75" x14ac:dyDescent="0.25">
      <c r="A4" s="4">
        <v>2</v>
      </c>
      <c r="B4" s="218"/>
      <c r="C4" s="218"/>
      <c r="D4" s="265"/>
      <c r="E4" s="218"/>
      <c r="F4" s="218"/>
      <c r="G4" s="207"/>
      <c r="H4" s="207"/>
      <c r="I4" s="207"/>
      <c r="J4" s="208"/>
      <c r="K4" s="230"/>
      <c r="L4" s="230"/>
      <c r="M4" s="230"/>
      <c r="N4" s="30"/>
      <c r="O4" s="35"/>
      <c r="P4" s="259"/>
      <c r="Q4" s="215"/>
      <c r="R4" s="215"/>
    </row>
    <row r="5" spans="1:18" s="19" customFormat="1" ht="15.75" x14ac:dyDescent="0.25">
      <c r="A5" s="4">
        <v>3</v>
      </c>
      <c r="B5" s="207"/>
      <c r="C5" s="207"/>
      <c r="D5" s="207"/>
      <c r="E5" s="207"/>
      <c r="F5" s="207"/>
      <c r="G5" s="207"/>
      <c r="H5" s="207"/>
      <c r="I5" s="207"/>
      <c r="J5" s="208"/>
      <c r="K5" s="215"/>
      <c r="L5" s="215"/>
      <c r="M5" s="215"/>
      <c r="N5" s="30"/>
      <c r="O5" s="35"/>
      <c r="P5" s="259"/>
      <c r="Q5" s="215"/>
      <c r="R5" s="215"/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259"/>
      <c r="Q6" s="215"/>
      <c r="R6" s="215"/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259"/>
      <c r="Q7" s="215"/>
      <c r="R7" s="215"/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69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2"/>
      <c r="Q33" s="257"/>
      <c r="R33" s="2"/>
    </row>
  </sheetData>
  <autoFilter ref="B1:R4">
    <filterColumn colId="9" showButton="0"/>
    <filterColumn colId="10" showButton="0"/>
    <sortState ref="B4:R4">
      <sortCondition descending="1" ref="R3:R4"/>
    </sortState>
  </autoFilter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horizontalDpi="4294967293" r:id="rId1"/>
  <headerFooter>
    <oddHeader>&amp;L&amp;12Suburban Bowlerama, York, PA&amp;C&amp;12 2016 Keystone State Games&amp;R&amp;12Qualifying Round</oddHeader>
    <oddFooter>&amp;L&amp;12Printed &amp;D
Time &amp;T&amp;C&amp;"Arial,Bold Italic"&amp;12 35-54 Male - Handicap Qualifying&amp;R&amp;12Page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Normal="100" workbookViewId="0">
      <selection activeCell="D8" sqref="D8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55"/>
      <c r="M1" s="355"/>
      <c r="N1" s="334" t="s">
        <v>13</v>
      </c>
      <c r="O1" s="321" t="s">
        <v>3</v>
      </c>
    </row>
    <row r="2" spans="1:15" ht="16.5" thickBot="1" x14ac:dyDescent="0.3">
      <c r="A2" s="184"/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352"/>
      <c r="K2" s="356"/>
      <c r="L2" s="357"/>
      <c r="M2" s="357"/>
      <c r="N2" s="358"/>
      <c r="O2" s="359"/>
    </row>
    <row r="3" spans="1:15" ht="15.75" x14ac:dyDescent="0.25">
      <c r="A3" s="4">
        <v>1</v>
      </c>
      <c r="B3" s="231" t="s">
        <v>180</v>
      </c>
      <c r="C3" s="231" t="s">
        <v>186</v>
      </c>
      <c r="D3" s="217"/>
      <c r="E3" s="217"/>
      <c r="F3" s="269">
        <f>('35-54 Male Hdcp Qualifier'!F3)</f>
        <v>163</v>
      </c>
      <c r="G3" s="209">
        <v>146</v>
      </c>
      <c r="H3" s="209">
        <v>128</v>
      </c>
      <c r="I3" s="209">
        <v>183</v>
      </c>
      <c r="J3" s="209">
        <f>SUM(G3:I3)</f>
        <v>457</v>
      </c>
      <c r="K3" s="209"/>
      <c r="L3" s="209"/>
      <c r="M3" s="210"/>
      <c r="N3" s="210">
        <v>135</v>
      </c>
      <c r="O3" s="210">
        <f>SUM(J3:N3)</f>
        <v>592</v>
      </c>
    </row>
    <row r="4" spans="1:15" ht="15.75" x14ac:dyDescent="0.25">
      <c r="A4" s="4">
        <v>2</v>
      </c>
      <c r="B4" s="269"/>
      <c r="C4" s="269"/>
      <c r="D4" s="269"/>
      <c r="E4" s="269"/>
      <c r="F4" s="269"/>
      <c r="G4" s="207"/>
      <c r="H4" s="207"/>
      <c r="I4" s="208"/>
      <c r="J4" s="209"/>
      <c r="K4" s="209"/>
      <c r="L4" s="209"/>
      <c r="M4" s="210"/>
      <c r="N4" s="210"/>
      <c r="O4" s="210"/>
    </row>
    <row r="5" spans="1:15" ht="15.75" x14ac:dyDescent="0.25">
      <c r="A5" s="4">
        <v>3</v>
      </c>
      <c r="B5" s="269"/>
      <c r="C5" s="269"/>
      <c r="D5" s="269"/>
      <c r="E5" s="269"/>
      <c r="F5" s="269"/>
      <c r="G5" s="207"/>
      <c r="H5" s="207"/>
      <c r="I5" s="207"/>
      <c r="J5" s="209"/>
      <c r="K5" s="209"/>
      <c r="L5" s="209"/>
      <c r="M5" s="210"/>
      <c r="N5" s="210"/>
      <c r="O5" s="210"/>
    </row>
    <row r="6" spans="1:15" ht="15.75" x14ac:dyDescent="0.25">
      <c r="A6" s="4">
        <v>4</v>
      </c>
      <c r="B6" s="269"/>
      <c r="C6" s="269"/>
      <c r="D6" s="269"/>
      <c r="E6" s="269"/>
      <c r="F6" s="269"/>
      <c r="G6" s="207"/>
      <c r="H6" s="207"/>
      <c r="I6" s="207"/>
      <c r="J6" s="209"/>
      <c r="K6" s="209"/>
      <c r="L6" s="209"/>
      <c r="M6" s="210"/>
      <c r="N6" s="210"/>
      <c r="O6" s="210"/>
    </row>
    <row r="7" spans="1:15" ht="15.75" x14ac:dyDescent="0.25">
      <c r="A7" s="4">
        <v>5</v>
      </c>
      <c r="B7" s="269"/>
      <c r="C7" s="269"/>
      <c r="D7" s="269"/>
      <c r="E7" s="269"/>
      <c r="F7" s="269"/>
      <c r="G7" s="211"/>
      <c r="H7" s="211"/>
      <c r="I7" s="211"/>
      <c r="J7" s="209"/>
      <c r="K7" s="209"/>
      <c r="L7" s="209"/>
      <c r="M7" s="210"/>
      <c r="N7" s="210"/>
      <c r="O7" s="210"/>
    </row>
    <row r="8" spans="1:15" ht="15.75" x14ac:dyDescent="0.25">
      <c r="A8" s="4">
        <v>6</v>
      </c>
      <c r="B8" s="9"/>
      <c r="C8" s="9"/>
      <c r="D8" s="9"/>
      <c r="E8" s="9"/>
      <c r="F8" s="9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61"/>
      <c r="O24" s="362"/>
    </row>
    <row r="25" spans="1:15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64"/>
      <c r="M25" s="365"/>
      <c r="N25" s="317" t="s">
        <v>8</v>
      </c>
      <c r="O25" s="5" t="s">
        <v>14</v>
      </c>
    </row>
    <row r="26" spans="1:15" ht="16.5" thickBot="1" x14ac:dyDescent="0.3">
      <c r="A26" s="363"/>
      <c r="B26" s="14" t="s">
        <v>16</v>
      </c>
      <c r="C26" s="15" t="s">
        <v>16</v>
      </c>
      <c r="D26" s="354"/>
      <c r="E26" s="354"/>
      <c r="F26" s="354"/>
      <c r="G26" s="15">
        <v>1</v>
      </c>
      <c r="H26" s="15">
        <v>2</v>
      </c>
      <c r="I26" s="15">
        <v>3</v>
      </c>
      <c r="J26" s="354"/>
      <c r="K26" s="366"/>
      <c r="L26" s="367"/>
      <c r="M26" s="368"/>
      <c r="N26" s="354"/>
      <c r="O26" s="13" t="s">
        <v>2</v>
      </c>
    </row>
    <row r="27" spans="1:15" ht="15.75" x14ac:dyDescent="0.25">
      <c r="A27" s="135" t="s">
        <v>9</v>
      </c>
      <c r="B27" s="21" t="str">
        <f>('35-54 Male Hdcp Finals'!B3:B3)</f>
        <v>Baker</v>
      </c>
      <c r="C27" s="21" t="str">
        <f>('35-54 Male Hdcp Finals'!C3:C3)</f>
        <v>Jason</v>
      </c>
      <c r="D27" s="21">
        <f>('35-54 Male Hdcp Finals'!D3:D3)</f>
        <v>0</v>
      </c>
      <c r="E27" s="21">
        <f>('35-54 Male Hdcp Finals'!E3:E3)</f>
        <v>0</v>
      </c>
      <c r="F27" s="21">
        <f>('35-54 Male Hdcp Finals'!F3:F3)</f>
        <v>163</v>
      </c>
      <c r="G27" s="21">
        <f>('35-54 Male Hdcp Finals'!G3:G3)</f>
        <v>146</v>
      </c>
      <c r="H27" s="21">
        <f>('35-54 Male Hdcp Finals'!H3:H3)</f>
        <v>128</v>
      </c>
      <c r="I27" s="21">
        <f>('35-54 Male Hdcp Finals'!I3:I3)</f>
        <v>183</v>
      </c>
      <c r="J27" s="21">
        <f>('35-54 Male Hdcp Finals'!J3:J3)</f>
        <v>457</v>
      </c>
      <c r="K27" s="21">
        <f>('35-54 Male Hdcp Finals'!K3:K3)</f>
        <v>0</v>
      </c>
      <c r="L27" s="21">
        <f>('35-54 Male Hdcp Finals'!L3:L3)</f>
        <v>0</v>
      </c>
      <c r="M27" s="21">
        <f>('35-54 Male Hdcp Finals'!M3:M3)</f>
        <v>0</v>
      </c>
      <c r="N27" s="21">
        <f>('35-54 Male Hdcp Finals'!N3:N3)</f>
        <v>135</v>
      </c>
      <c r="O27" s="21">
        <f>('35-54 Male Hdcp Finals'!O3:O3)</f>
        <v>592</v>
      </c>
    </row>
    <row r="28" spans="1:15" ht="15.75" x14ac:dyDescent="0.25">
      <c r="A28" s="136" t="s">
        <v>10</v>
      </c>
      <c r="B28" s="23">
        <f>('35-54 Male Hdcp Finals'!B4:B4)</f>
        <v>0</v>
      </c>
      <c r="C28" s="23">
        <f>('35-54 Male Hdcp Finals'!C4:C4)</f>
        <v>0</v>
      </c>
      <c r="D28" s="23">
        <f>('35-54 Male Hdcp Finals'!D4:D4)</f>
        <v>0</v>
      </c>
      <c r="E28" s="23">
        <f>('35-54 Male Hdcp Finals'!E4:E4)</f>
        <v>0</v>
      </c>
      <c r="F28" s="23">
        <f>('35-54 Male Hdcp Finals'!F4:F4)</f>
        <v>0</v>
      </c>
      <c r="G28" s="23">
        <f>('35-54 Male Hdcp Finals'!G4:G4)</f>
        <v>0</v>
      </c>
      <c r="H28" s="23">
        <f>('35-54 Male Hdcp Finals'!H4:H4)</f>
        <v>0</v>
      </c>
      <c r="I28" s="23">
        <f>('35-54 Male Hdcp Finals'!I4:I4)</f>
        <v>0</v>
      </c>
      <c r="J28" s="23">
        <f>('35-54 Male Hdcp Finals'!J4:J4)</f>
        <v>0</v>
      </c>
      <c r="K28" s="23">
        <f>('35-54 Male Hdcp Finals'!K4:K4)</f>
        <v>0</v>
      </c>
      <c r="L28" s="23">
        <f>('35-54 Male Hdcp Finals'!L4:L4)</f>
        <v>0</v>
      </c>
      <c r="M28" s="23">
        <f>('35-54 Male Hdcp Finals'!M4:M4)</f>
        <v>0</v>
      </c>
      <c r="N28" s="23">
        <f>('35-54 Male Hdcp Finals'!N4:N4)</f>
        <v>0</v>
      </c>
      <c r="O28" s="23">
        <f>('35-54 Male Hdcp Finals'!O4:O4)</f>
        <v>0</v>
      </c>
    </row>
    <row r="29" spans="1:15" ht="16.5" thickBot="1" x14ac:dyDescent="0.3">
      <c r="A29" s="137" t="s">
        <v>11</v>
      </c>
      <c r="B29" s="25">
        <f>('35-54 Male Hdcp Finals'!B5:B5)</f>
        <v>0</v>
      </c>
      <c r="C29" s="25">
        <f>('35-54 Male Hdcp Finals'!C5:C5)</f>
        <v>0</v>
      </c>
      <c r="D29" s="25">
        <f>('35-54 Male Hdcp Finals'!D5:D5)</f>
        <v>0</v>
      </c>
      <c r="E29" s="25">
        <f>('35-54 Male Hdcp Finals'!E5:E5)</f>
        <v>0</v>
      </c>
      <c r="F29" s="25">
        <f>('35-54 Male Hdcp Finals'!F5:F5)</f>
        <v>0</v>
      </c>
      <c r="G29" s="25">
        <f>('35-54 Male Hdcp Finals'!G5:G5)</f>
        <v>0</v>
      </c>
      <c r="H29" s="25">
        <f>('35-54 Male Hdcp Finals'!H5:H5)</f>
        <v>0</v>
      </c>
      <c r="I29" s="25">
        <f>('35-54 Male Hdcp Finals'!I5:I5)</f>
        <v>0</v>
      </c>
      <c r="J29" s="25">
        <f>('35-54 Male Hdcp Finals'!J5:J5)</f>
        <v>0</v>
      </c>
      <c r="K29" s="25">
        <f>('35-54 Male Hdcp Finals'!K5:K5)</f>
        <v>0</v>
      </c>
      <c r="L29" s="25">
        <f>('35-54 Male Hdcp Finals'!L5:L5)</f>
        <v>0</v>
      </c>
      <c r="M29" s="25">
        <f>('35-54 Male Hdcp Finals'!M5:M5)</f>
        <v>0</v>
      </c>
      <c r="N29" s="25">
        <f>('35-54 Male Hdcp Finals'!N5:N5)</f>
        <v>0</v>
      </c>
      <c r="O29" s="25">
        <f>('35-54 Male Hdcp Finals'!O5:O5)</f>
        <v>0</v>
      </c>
    </row>
  </sheetData>
  <autoFilter ref="B1:O4">
    <filterColumn colId="9" showButton="0"/>
    <filterColumn colId="10" showButton="0"/>
    <sortState ref="B4:O4">
      <sortCondition descending="1" ref="O3:O4"/>
    </sortState>
  </autoFilter>
  <mergeCells count="17">
    <mergeCell ref="F1:F2"/>
    <mergeCell ref="J1:J2"/>
    <mergeCell ref="N25:N26"/>
    <mergeCell ref="K1:M2"/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</mergeCells>
  <pageMargins left="0.7" right="0.7" top="0.75" bottom="0.75" header="0.3" footer="0.3"/>
  <pageSetup scale="97" orientation="landscape" r:id="rId1"/>
  <headerFooter>
    <oddHeader>&amp;L&amp;12Suburban Bowlerama, York, PA &amp;C&amp;12 2016 Keystone State Games&amp;R&amp;12Finals Round</oddHeader>
    <oddFooter>&amp;L&amp;12Printed &amp;D
Time &amp;T&amp;C&amp;"Arial,Bold Italic"&amp;12 35-54 Male - Handicap Finals&amp;R&amp;12Page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100" workbookViewId="0">
      <selection activeCell="D20" sqref="D20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0" style="2" hidden="1" customWidth="1"/>
    <col min="12" max="12" width="9.140625" style="2"/>
    <col min="13" max="13" width="14.5703125" style="2" customWidth="1"/>
    <col min="14" max="14" width="9.28515625" style="2" customWidth="1"/>
    <col min="15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306" t="s">
        <v>126</v>
      </c>
      <c r="C3" s="306" t="s">
        <v>151</v>
      </c>
      <c r="D3" s="313"/>
      <c r="E3" s="313"/>
      <c r="F3" s="302">
        <v>212</v>
      </c>
      <c r="G3" s="302">
        <v>213</v>
      </c>
      <c r="H3" s="302">
        <v>248</v>
      </c>
      <c r="I3" s="303"/>
      <c r="J3" s="304"/>
      <c r="K3" s="307"/>
      <c r="L3" s="308">
        <f>SUM(F3:K3)</f>
        <v>673</v>
      </c>
      <c r="M3" s="305">
        <f>SUM(F3:K3)</f>
        <v>673</v>
      </c>
    </row>
    <row r="4" spans="1:13" s="19" customFormat="1" ht="15.75" x14ac:dyDescent="0.25">
      <c r="A4" s="16">
        <v>2</v>
      </c>
      <c r="B4" s="300" t="s">
        <v>194</v>
      </c>
      <c r="C4" s="300" t="s">
        <v>195</v>
      </c>
      <c r="D4" s="300"/>
      <c r="E4" s="300"/>
      <c r="F4" s="301">
        <v>224</v>
      </c>
      <c r="G4" s="301">
        <v>158</v>
      </c>
      <c r="H4" s="302">
        <v>205</v>
      </c>
      <c r="I4" s="303"/>
      <c r="J4" s="304"/>
      <c r="K4" s="305"/>
      <c r="L4" s="305">
        <f>SUM(F4:K4)</f>
        <v>587</v>
      </c>
      <c r="M4" s="305">
        <f>SUM(F4:K4)</f>
        <v>587</v>
      </c>
    </row>
    <row r="5" spans="1:13" s="19" customFormat="1" ht="15.75" x14ac:dyDescent="0.25">
      <c r="A5" s="16">
        <v>3</v>
      </c>
      <c r="B5" s="309" t="s">
        <v>192</v>
      </c>
      <c r="C5" s="309" t="s">
        <v>193</v>
      </c>
      <c r="D5" s="310"/>
      <c r="E5" s="310"/>
      <c r="F5" s="301">
        <v>192</v>
      </c>
      <c r="G5" s="301">
        <v>174</v>
      </c>
      <c r="H5" s="302">
        <v>156</v>
      </c>
      <c r="I5" s="303"/>
      <c r="J5" s="304"/>
      <c r="K5" s="305"/>
      <c r="L5" s="305">
        <f>SUM(F5:K5)</f>
        <v>522</v>
      </c>
      <c r="M5" s="305">
        <f>SUM(F5:K5)</f>
        <v>522</v>
      </c>
    </row>
    <row r="6" spans="1:13" s="19" customFormat="1" ht="15.75" x14ac:dyDescent="0.25">
      <c r="A6" s="16">
        <v>4</v>
      </c>
      <c r="B6" s="309" t="s">
        <v>150</v>
      </c>
      <c r="C6" s="309" t="s">
        <v>149</v>
      </c>
      <c r="D6" s="309"/>
      <c r="E6" s="309"/>
      <c r="F6" s="301">
        <v>155</v>
      </c>
      <c r="G6" s="301">
        <v>166</v>
      </c>
      <c r="H6" s="302">
        <v>183</v>
      </c>
      <c r="I6" s="303"/>
      <c r="J6" s="304"/>
      <c r="K6" s="305"/>
      <c r="L6" s="305">
        <f>SUM(F6:K6)</f>
        <v>504</v>
      </c>
      <c r="M6" s="305">
        <f>SUM(F6:K6)</f>
        <v>504</v>
      </c>
    </row>
    <row r="7" spans="1:13" s="19" customFormat="1" ht="15.75" x14ac:dyDescent="0.25">
      <c r="A7" s="16">
        <v>5</v>
      </c>
      <c r="B7" s="300"/>
      <c r="C7" s="300"/>
      <c r="D7" s="300"/>
      <c r="E7" s="300"/>
      <c r="F7" s="301"/>
      <c r="G7" s="301"/>
      <c r="H7" s="302"/>
      <c r="I7" s="303"/>
      <c r="J7" s="304"/>
      <c r="K7" s="305"/>
      <c r="L7" s="305"/>
      <c r="M7" s="305"/>
    </row>
    <row r="8" spans="1:13" s="19" customFormat="1" ht="15.75" x14ac:dyDescent="0.25">
      <c r="A8" s="16">
        <v>6</v>
      </c>
      <c r="B8" s="300"/>
      <c r="C8" s="300"/>
      <c r="D8" s="300"/>
      <c r="E8" s="300"/>
      <c r="F8" s="301"/>
      <c r="G8" s="301"/>
      <c r="H8" s="302"/>
      <c r="I8" s="303"/>
      <c r="J8" s="304"/>
      <c r="K8" s="305"/>
      <c r="L8" s="305"/>
      <c r="M8" s="305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17.25" customHeight="1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315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autoFilter ref="B1:M6">
    <sortState ref="B4:M6">
      <sortCondition descending="1" ref="M3:M6"/>
    </sortState>
  </autoFilter>
  <mergeCells count="7">
    <mergeCell ref="L1:L2"/>
    <mergeCell ref="M1:M2"/>
    <mergeCell ref="A33:J33"/>
    <mergeCell ref="B1:B2"/>
    <mergeCell ref="C1:C2"/>
    <mergeCell ref="D1:D2"/>
    <mergeCell ref="E1:E2"/>
  </mergeCells>
  <pageMargins left="0.7" right="0.7" top="0.75" bottom="0.75" header="0.3" footer="0.3"/>
  <pageSetup scale="98" orientation="landscape" r:id="rId1"/>
  <headerFooter>
    <oddHeader>&amp;L&amp;12Suburban Bowlerama, York, PA&amp;C&amp;12 2016 Keystone State Games&amp;R&amp;12Qualifying Round</oddHeader>
    <oddFooter>&amp;LPrinted &amp;D
Time &amp;T&amp;C&amp;"Arial,Bold"&amp;12 35-54 Male- Scratch Qualifying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100" workbookViewId="0">
      <selection activeCell="F13" sqref="F13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5.75" x14ac:dyDescent="0.25">
      <c r="A3" s="4">
        <v>1</v>
      </c>
      <c r="B3" s="234" t="str">
        <f>('35-54 Male Scratch Qualifier'!B3)</f>
        <v>Cron</v>
      </c>
      <c r="C3" s="234" t="str">
        <f>('35-54 Male Scratch Qualifier'!C3)</f>
        <v>William</v>
      </c>
      <c r="D3" s="231"/>
      <c r="E3" s="231"/>
      <c r="F3" s="209">
        <v>197</v>
      </c>
      <c r="G3" s="209">
        <v>217</v>
      </c>
      <c r="H3" s="209">
        <v>247</v>
      </c>
      <c r="I3" s="209">
        <f>SUM(F3:H3)</f>
        <v>661</v>
      </c>
      <c r="J3" s="209">
        <f>SUM(F3:H3)</f>
        <v>661</v>
      </c>
    </row>
    <row r="4" spans="1:10" ht="15.75" x14ac:dyDescent="0.25">
      <c r="A4" s="4">
        <v>2</v>
      </c>
      <c r="B4" s="234" t="str">
        <f>('35-54 Male Scratch Qualifier'!B5)</f>
        <v>Grilz</v>
      </c>
      <c r="C4" s="234" t="str">
        <f>('35-54 Male Scratch Qualifier'!C5)</f>
        <v>Chris</v>
      </c>
      <c r="D4" s="234"/>
      <c r="E4" s="234"/>
      <c r="F4" s="209">
        <v>200</v>
      </c>
      <c r="G4" s="209">
        <v>173</v>
      </c>
      <c r="H4" s="209">
        <v>224</v>
      </c>
      <c r="I4" s="209">
        <f>SUM(F4:H4)</f>
        <v>597</v>
      </c>
      <c r="J4" s="209">
        <f>SUM(F4:H4)</f>
        <v>597</v>
      </c>
    </row>
    <row r="5" spans="1:10" ht="15.75" x14ac:dyDescent="0.25">
      <c r="A5" s="4">
        <v>3</v>
      </c>
      <c r="B5" s="234" t="str">
        <f>('35-54 Male Scratch Qualifier'!B4)</f>
        <v>Soltis</v>
      </c>
      <c r="C5" s="234" t="str">
        <f>('35-54 Male Scratch Qualifier'!C4)</f>
        <v>Joseph</v>
      </c>
      <c r="D5" s="234"/>
      <c r="E5" s="234"/>
      <c r="F5" s="209">
        <v>160</v>
      </c>
      <c r="G5" s="209">
        <v>156</v>
      </c>
      <c r="H5" s="209">
        <v>168</v>
      </c>
      <c r="I5" s="209">
        <f>SUM(F5:H5)</f>
        <v>484</v>
      </c>
      <c r="J5" s="209">
        <f>SUM(F5:H5)</f>
        <v>484</v>
      </c>
    </row>
    <row r="6" spans="1:10" ht="15.75" x14ac:dyDescent="0.25">
      <c r="A6" s="4">
        <v>4</v>
      </c>
      <c r="B6" s="234" t="str">
        <f>('35-54 Male Scratch Qualifier'!B6)</f>
        <v>Reichenbach</v>
      </c>
      <c r="C6" s="234" t="str">
        <f>('35-54 Male Scratch Qualifier'!C6)</f>
        <v>Kevin</v>
      </c>
      <c r="D6" s="234"/>
      <c r="E6" s="234"/>
      <c r="F6" s="209">
        <v>138</v>
      </c>
      <c r="G6" s="209">
        <v>183</v>
      </c>
      <c r="H6" s="209">
        <v>163</v>
      </c>
      <c r="I6" s="209">
        <f>SUM(F6:H6)</f>
        <v>484</v>
      </c>
      <c r="J6" s="209">
        <f>SUM(F6:H6)</f>
        <v>484</v>
      </c>
    </row>
    <row r="7" spans="1:10" ht="15.75" x14ac:dyDescent="0.25">
      <c r="A7" s="4">
        <v>5</v>
      </c>
      <c r="B7" s="251"/>
      <c r="C7" s="251"/>
      <c r="D7" s="251"/>
      <c r="E7" s="251"/>
      <c r="F7" s="209"/>
      <c r="G7" s="209"/>
      <c r="H7" s="209"/>
      <c r="I7" s="209"/>
      <c r="J7" s="209"/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 t="str">
        <f>('35-54 Male Scratch Finals'!B3:B3)</f>
        <v>Cron</v>
      </c>
      <c r="C27" s="21" t="str">
        <f>('35-54 Male Scratch Finals'!C3:C3)</f>
        <v>William</v>
      </c>
      <c r="D27" s="21">
        <f>('35-54 Male Scratch Finals'!D3:D3)</f>
        <v>0</v>
      </c>
      <c r="E27" s="21">
        <f>('35-54 Male Scratch Finals'!E3:E3)</f>
        <v>0</v>
      </c>
      <c r="F27" s="21">
        <f>('35-54 Male Scratch Finals'!F3:F3)</f>
        <v>197</v>
      </c>
      <c r="G27" s="21">
        <f>('35-54 Male Scratch Finals'!G3:G3)</f>
        <v>217</v>
      </c>
      <c r="H27" s="21">
        <f>('35-54 Male Scratch Finals'!H3:H3)</f>
        <v>247</v>
      </c>
      <c r="I27" s="21">
        <f>('35-54 Male Scratch Finals'!I3:I3)</f>
        <v>661</v>
      </c>
      <c r="J27" s="21">
        <f>('35-54 Male Scratch Finals'!J3:J3)</f>
        <v>661</v>
      </c>
    </row>
    <row r="28" spans="1:10" ht="15.75" x14ac:dyDescent="0.25">
      <c r="A28" s="163" t="s">
        <v>10</v>
      </c>
      <c r="B28" s="23" t="str">
        <f>('35-54 Male Scratch Finals'!B4:B4)</f>
        <v>Grilz</v>
      </c>
      <c r="C28" s="23" t="str">
        <f>('35-54 Male Scratch Finals'!C4:C4)</f>
        <v>Chris</v>
      </c>
      <c r="D28" s="23">
        <f>('35-54 Male Scratch Finals'!D4:D4)</f>
        <v>0</v>
      </c>
      <c r="E28" s="23">
        <f>('35-54 Male Scratch Finals'!E4:E4)</f>
        <v>0</v>
      </c>
      <c r="F28" s="23">
        <f>('35-54 Male Scratch Finals'!F4:F4)</f>
        <v>200</v>
      </c>
      <c r="G28" s="23">
        <f>('35-54 Male Scratch Finals'!G4:G4)</f>
        <v>173</v>
      </c>
      <c r="H28" s="23">
        <f>('35-54 Male Scratch Finals'!H4:H4)</f>
        <v>224</v>
      </c>
      <c r="I28" s="23">
        <f>('35-54 Male Scratch Finals'!I4:I4)</f>
        <v>597</v>
      </c>
      <c r="J28" s="23">
        <f>('35-54 Male Scratch Finals'!J4:J4)</f>
        <v>597</v>
      </c>
    </row>
    <row r="29" spans="1:10" ht="16.5" thickBot="1" x14ac:dyDescent="0.3">
      <c r="A29" s="137" t="s">
        <v>11</v>
      </c>
      <c r="B29" s="25" t="str">
        <f>('35-54 Male Scratch Finals'!B5:B5)</f>
        <v>Soltis</v>
      </c>
      <c r="C29" s="25" t="str">
        <f>('35-54 Male Scratch Finals'!C5:C5)</f>
        <v>Joseph</v>
      </c>
      <c r="D29" s="25">
        <f>('35-54 Male Scratch Finals'!D5:D5)</f>
        <v>0</v>
      </c>
      <c r="E29" s="25">
        <f>('35-54 Male Scratch Finals'!E5:E5)</f>
        <v>0</v>
      </c>
      <c r="F29" s="25">
        <f>('35-54 Male Scratch Finals'!F5:F5)</f>
        <v>160</v>
      </c>
      <c r="G29" s="25">
        <f>('35-54 Male Scratch Finals'!G5:G5)</f>
        <v>156</v>
      </c>
      <c r="H29" s="25">
        <f>('35-54 Male Scratch Finals'!H5:H5)</f>
        <v>168</v>
      </c>
      <c r="I29" s="25">
        <f>('35-54 Male Scratch Finals'!I5:I5)</f>
        <v>484</v>
      </c>
      <c r="J29" s="25">
        <f>('35-54 Male Scratch Finals'!J5:J5)</f>
        <v>484</v>
      </c>
    </row>
  </sheetData>
  <autoFilter ref="B1:J6">
    <sortState ref="B4:J6">
      <sortCondition descending="1" ref="J3:J6"/>
    </sortState>
  </autoFilter>
  <mergeCells count="11">
    <mergeCell ref="A24:J24"/>
    <mergeCell ref="A25:A26"/>
    <mergeCell ref="D25:D26"/>
    <mergeCell ref="E25:E26"/>
    <mergeCell ref="I25:I26"/>
    <mergeCell ref="J1:J2"/>
    <mergeCell ref="B1:B2"/>
    <mergeCell ref="C1:C2"/>
    <mergeCell ref="D1:D2"/>
    <mergeCell ref="E1:E2"/>
    <mergeCell ref="I1:I2"/>
  </mergeCells>
  <pageMargins left="0.7" right="0.7" top="0.75" bottom="0.75" header="0.3" footer="0.3"/>
  <pageSetup orientation="landscape" r:id="rId1"/>
  <headerFooter>
    <oddHeader>&amp;L&amp;12Suburban Bowlerama, York, PA&amp;C&amp;12 2016 Keystone State Games&amp;R&amp;12Finals Round</oddHeader>
    <oddFooter>&amp;L&amp;12Printed &amp;D
Time &amp;T&amp;C&amp;"Arial,Bold Italic"&amp;12 35-54 Male - Scratch Finals&amp;R&amp;12Page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Q3" sqref="Q3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70"/>
      <c r="M1" s="370"/>
      <c r="N1" s="199" t="s">
        <v>5</v>
      </c>
      <c r="O1" s="199" t="s">
        <v>5</v>
      </c>
      <c r="P1" s="317" t="s">
        <v>2</v>
      </c>
      <c r="Q1" s="334" t="s">
        <v>13</v>
      </c>
      <c r="R1" s="321" t="s">
        <v>3</v>
      </c>
    </row>
    <row r="2" spans="1:18" ht="16.5" thickBot="1" x14ac:dyDescent="0.3"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200">
        <v>4</v>
      </c>
      <c r="K2" s="371"/>
      <c r="L2" s="372"/>
      <c r="M2" s="372"/>
      <c r="N2" s="200">
        <v>5</v>
      </c>
      <c r="O2" s="200">
        <v>6</v>
      </c>
      <c r="P2" s="352"/>
      <c r="Q2" s="358"/>
      <c r="R2" s="359"/>
    </row>
    <row r="3" spans="1:18" s="19" customFormat="1" ht="16.5" thickBot="1" x14ac:dyDescent="0.3">
      <c r="A3" s="4">
        <v>1</v>
      </c>
      <c r="B3" s="265"/>
      <c r="C3" s="265"/>
      <c r="D3" s="265"/>
      <c r="E3" s="266"/>
      <c r="F3" s="266"/>
      <c r="G3" s="267"/>
      <c r="H3" s="267"/>
      <c r="I3" s="267"/>
      <c r="J3" s="229"/>
      <c r="K3" s="215"/>
      <c r="L3" s="215"/>
      <c r="M3" s="215"/>
      <c r="N3" s="252"/>
      <c r="O3" s="268"/>
      <c r="P3" s="273"/>
      <c r="Q3" s="215"/>
      <c r="R3" s="215"/>
    </row>
    <row r="4" spans="1:18" s="19" customFormat="1" ht="15.75" x14ac:dyDescent="0.25">
      <c r="A4" s="4">
        <v>2</v>
      </c>
      <c r="B4" s="218"/>
      <c r="C4" s="218"/>
      <c r="D4" s="265"/>
      <c r="E4" s="218"/>
      <c r="F4" s="218"/>
      <c r="G4" s="207"/>
      <c r="H4" s="207"/>
      <c r="I4" s="207"/>
      <c r="J4" s="208"/>
      <c r="K4" s="230"/>
      <c r="L4" s="230"/>
      <c r="M4" s="230"/>
      <c r="N4" s="30"/>
      <c r="O4" s="35"/>
      <c r="P4" s="259"/>
      <c r="Q4" s="215"/>
      <c r="R4" s="215"/>
    </row>
    <row r="5" spans="1:18" s="19" customFormat="1" ht="15.75" x14ac:dyDescent="0.25">
      <c r="A5" s="4">
        <v>3</v>
      </c>
      <c r="B5" s="207"/>
      <c r="C5" s="207"/>
      <c r="D5" s="207"/>
      <c r="E5" s="207"/>
      <c r="F5" s="207"/>
      <c r="G5" s="207"/>
      <c r="H5" s="207"/>
      <c r="I5" s="207"/>
      <c r="J5" s="208"/>
      <c r="K5" s="215"/>
      <c r="L5" s="215"/>
      <c r="M5" s="215"/>
      <c r="N5" s="30"/>
      <c r="O5" s="35"/>
      <c r="P5" s="259"/>
      <c r="Q5" s="215"/>
      <c r="R5" s="215"/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259"/>
      <c r="Q6" s="215"/>
      <c r="R6" s="215"/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259"/>
      <c r="Q7" s="215"/>
      <c r="R7" s="215"/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69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2"/>
      <c r="Q33" s="257"/>
      <c r="R33" s="2"/>
    </row>
  </sheetData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r:id="rId1"/>
  <headerFooter>
    <oddHeader>&amp;L&amp;12Suburban Bowlerama, York, PA&amp;C&amp;12 2016 Keystone State Games&amp;R&amp;12Qualifying Round</oddHeader>
    <oddFooter>&amp;L&amp;12Printed &amp;D
Time &amp;T&amp;C&amp;"Arial,Bold Italic"&amp;12 55-64 Female - Scratch Qualifying&amp;R&amp;12Page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Normal="100" workbookViewId="0">
      <selection activeCell="H8" sqref="H8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55"/>
      <c r="M1" s="355"/>
      <c r="N1" s="334" t="s">
        <v>13</v>
      </c>
      <c r="O1" s="321" t="s">
        <v>3</v>
      </c>
    </row>
    <row r="2" spans="1:15" ht="16.5" thickBot="1" x14ac:dyDescent="0.3">
      <c r="A2" s="184"/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352"/>
      <c r="K2" s="356"/>
      <c r="L2" s="357"/>
      <c r="M2" s="357"/>
      <c r="N2" s="358"/>
      <c r="O2" s="359"/>
    </row>
    <row r="3" spans="1:15" ht="15.75" x14ac:dyDescent="0.25">
      <c r="A3" s="4">
        <v>1</v>
      </c>
      <c r="B3" s="217">
        <f>('55-64 Female Hdcp Qualifier'!B3)</f>
        <v>0</v>
      </c>
      <c r="C3" s="217">
        <f>('55-64 Female Hdcp Qualifier'!C3)</f>
        <v>0</v>
      </c>
      <c r="D3" s="217">
        <f>('55-64 Female Hdcp Qualifier'!D3)</f>
        <v>0</v>
      </c>
      <c r="E3" s="217">
        <f>('55-64 Female Hdcp Qualifier'!E3)</f>
        <v>0</v>
      </c>
      <c r="F3" s="217">
        <f>('55-64 Female Hdcp Qualifier'!F3)</f>
        <v>0</v>
      </c>
      <c r="G3" s="208"/>
      <c r="H3" s="208"/>
      <c r="I3" s="208"/>
      <c r="J3" s="209">
        <f>SUM(G3:I3)</f>
        <v>0</v>
      </c>
      <c r="K3" s="209"/>
      <c r="L3" s="209"/>
      <c r="M3" s="210"/>
      <c r="N3" s="210">
        <f>ROUNDDOWN((220-F3)*0.8,0)*3</f>
        <v>528</v>
      </c>
      <c r="O3" s="210">
        <f>SUM(J3:N3)</f>
        <v>528</v>
      </c>
    </row>
    <row r="4" spans="1:15" ht="15.75" x14ac:dyDescent="0.25">
      <c r="A4" s="4">
        <v>2</v>
      </c>
      <c r="B4" s="269"/>
      <c r="C4" s="269"/>
      <c r="D4" s="269"/>
      <c r="E4" s="269"/>
      <c r="F4" s="269"/>
      <c r="G4" s="211"/>
      <c r="H4" s="211"/>
      <c r="I4" s="209"/>
      <c r="J4" s="209"/>
      <c r="K4" s="209"/>
      <c r="L4" s="209"/>
      <c r="M4" s="210"/>
      <c r="N4" s="210"/>
      <c r="O4" s="210"/>
    </row>
    <row r="5" spans="1:15" ht="15.75" x14ac:dyDescent="0.25">
      <c r="A5" s="4">
        <v>3</v>
      </c>
      <c r="B5" s="269"/>
      <c r="C5" s="269"/>
      <c r="D5" s="269"/>
      <c r="E5" s="269"/>
      <c r="F5" s="269"/>
      <c r="G5" s="207"/>
      <c r="H5" s="207"/>
      <c r="I5" s="207"/>
      <c r="J5" s="209"/>
      <c r="K5" s="209"/>
      <c r="L5" s="209"/>
      <c r="M5" s="210"/>
      <c r="N5" s="210"/>
      <c r="O5" s="210"/>
    </row>
    <row r="6" spans="1:15" ht="15.75" x14ac:dyDescent="0.25">
      <c r="A6" s="4">
        <v>4</v>
      </c>
      <c r="B6" s="269"/>
      <c r="C6" s="269"/>
      <c r="D6" s="269"/>
      <c r="E6" s="269"/>
      <c r="F6" s="269"/>
      <c r="G6" s="207"/>
      <c r="H6" s="207"/>
      <c r="I6" s="207"/>
      <c r="J6" s="209"/>
      <c r="K6" s="209"/>
      <c r="L6" s="209"/>
      <c r="M6" s="210"/>
      <c r="N6" s="210"/>
      <c r="O6" s="210"/>
    </row>
    <row r="7" spans="1:15" ht="15.75" x14ac:dyDescent="0.25">
      <c r="A7" s="4">
        <v>5</v>
      </c>
      <c r="B7" s="269"/>
      <c r="C7" s="269"/>
      <c r="D7" s="269"/>
      <c r="E7" s="269"/>
      <c r="F7" s="269"/>
      <c r="G7" s="211"/>
      <c r="H7" s="211"/>
      <c r="I7" s="211"/>
      <c r="J7" s="209"/>
      <c r="K7" s="209"/>
      <c r="L7" s="209"/>
      <c r="M7" s="210"/>
      <c r="N7" s="210"/>
      <c r="O7" s="210"/>
    </row>
    <row r="8" spans="1:15" ht="15.75" x14ac:dyDescent="0.25">
      <c r="A8" s="4">
        <v>6</v>
      </c>
      <c r="B8" s="9"/>
      <c r="C8" s="9"/>
      <c r="D8" s="9"/>
      <c r="E8" s="9"/>
      <c r="F8" s="9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61"/>
      <c r="O24" s="362"/>
    </row>
    <row r="25" spans="1:15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64"/>
      <c r="M25" s="365"/>
      <c r="N25" s="317" t="s">
        <v>8</v>
      </c>
      <c r="O25" s="5" t="s">
        <v>14</v>
      </c>
    </row>
    <row r="26" spans="1:15" ht="16.5" thickBot="1" x14ac:dyDescent="0.3">
      <c r="A26" s="363"/>
      <c r="B26" s="14" t="s">
        <v>16</v>
      </c>
      <c r="C26" s="15" t="s">
        <v>16</v>
      </c>
      <c r="D26" s="354"/>
      <c r="E26" s="354"/>
      <c r="F26" s="354"/>
      <c r="G26" s="15">
        <v>1</v>
      </c>
      <c r="H26" s="15">
        <v>2</v>
      </c>
      <c r="I26" s="15">
        <v>3</v>
      </c>
      <c r="J26" s="354"/>
      <c r="K26" s="366"/>
      <c r="L26" s="367"/>
      <c r="M26" s="368"/>
      <c r="N26" s="354"/>
      <c r="O26" s="13" t="s">
        <v>2</v>
      </c>
    </row>
    <row r="27" spans="1:15" ht="15.75" x14ac:dyDescent="0.25">
      <c r="A27" s="135" t="s">
        <v>9</v>
      </c>
      <c r="B27" s="21">
        <f>('55-64 Female Hdcp Finals'!B3:B3)</f>
        <v>0</v>
      </c>
      <c r="C27" s="21">
        <f>('55-64 Female Hdcp Finals'!C3:C3)</f>
        <v>0</v>
      </c>
      <c r="D27" s="21">
        <f>('55-64 Female Hdcp Finals'!D3:D3)</f>
        <v>0</v>
      </c>
      <c r="E27" s="21">
        <f>('55-64 Female Hdcp Finals'!E3:E3)</f>
        <v>0</v>
      </c>
      <c r="F27" s="21">
        <f>('55-64 Female Hdcp Finals'!F3:F3)</f>
        <v>0</v>
      </c>
      <c r="G27" s="21">
        <f>('55-64 Female Hdcp Finals'!G3:G3)</f>
        <v>0</v>
      </c>
      <c r="H27" s="21">
        <f>('55-64 Female Hdcp Finals'!H3:H3)</f>
        <v>0</v>
      </c>
      <c r="I27" s="21">
        <f>('55-64 Female Hdcp Finals'!I3:I3)</f>
        <v>0</v>
      </c>
      <c r="J27" s="21">
        <f>('55-64 Female Hdcp Finals'!J3:J3)</f>
        <v>0</v>
      </c>
      <c r="K27" s="21">
        <f>('55-64 Female Hdcp Finals'!K3:K3)</f>
        <v>0</v>
      </c>
      <c r="L27" s="21">
        <f>('55-64 Female Hdcp Finals'!L3:L3)</f>
        <v>0</v>
      </c>
      <c r="M27" s="21">
        <f>('55-64 Female Hdcp Finals'!M3:M3)</f>
        <v>0</v>
      </c>
      <c r="N27" s="21">
        <f>('55-64 Female Hdcp Finals'!N3:N3)</f>
        <v>528</v>
      </c>
      <c r="O27" s="74">
        <f>('55-64 Female Hdcp Finals'!O3:O3)</f>
        <v>528</v>
      </c>
    </row>
    <row r="28" spans="1:15" ht="15.75" x14ac:dyDescent="0.25">
      <c r="A28" s="136" t="s">
        <v>10</v>
      </c>
      <c r="B28" s="23">
        <f>('55-64 Female Hdcp Finals'!B4:B4)</f>
        <v>0</v>
      </c>
      <c r="C28" s="23">
        <f>('55-64 Female Hdcp Finals'!C4:C4)</f>
        <v>0</v>
      </c>
      <c r="D28" s="23">
        <f>('55-64 Female Hdcp Finals'!D4:D4)</f>
        <v>0</v>
      </c>
      <c r="E28" s="23">
        <f>('55-64 Female Hdcp Finals'!E4:E4)</f>
        <v>0</v>
      </c>
      <c r="F28" s="23">
        <f>('55-64 Female Hdcp Finals'!F4:F4)</f>
        <v>0</v>
      </c>
      <c r="G28" s="23">
        <f>('55-64 Female Hdcp Finals'!G4:G4)</f>
        <v>0</v>
      </c>
      <c r="H28" s="23">
        <f>('55-64 Female Hdcp Finals'!H4:H4)</f>
        <v>0</v>
      </c>
      <c r="I28" s="23">
        <f>('55-64 Female Hdcp Finals'!I4:I4)</f>
        <v>0</v>
      </c>
      <c r="J28" s="23">
        <f>('55-64 Female Hdcp Finals'!J4:J4)</f>
        <v>0</v>
      </c>
      <c r="K28" s="23">
        <f>('55-64 Female Hdcp Finals'!K4:K4)</f>
        <v>0</v>
      </c>
      <c r="L28" s="23">
        <f>('55-64 Female Hdcp Finals'!L4:L4)</f>
        <v>0</v>
      </c>
      <c r="M28" s="23">
        <f>('55-64 Female Hdcp Finals'!M4:M4)</f>
        <v>0</v>
      </c>
      <c r="N28" s="23">
        <f>('55-64 Female Hdcp Finals'!N4:N4)</f>
        <v>0</v>
      </c>
      <c r="O28" s="75">
        <f>('55-64 Female Hdcp Finals'!O4:O4)</f>
        <v>0</v>
      </c>
    </row>
    <row r="29" spans="1:15" ht="16.5" thickBot="1" x14ac:dyDescent="0.3">
      <c r="A29" s="137" t="s">
        <v>11</v>
      </c>
      <c r="B29" s="25">
        <f>('55-64 Female Hdcp Finals'!B5:B5)</f>
        <v>0</v>
      </c>
      <c r="C29" s="25">
        <f>('55-64 Female Hdcp Finals'!C5:C5)</f>
        <v>0</v>
      </c>
      <c r="D29" s="25">
        <f>('55-64 Female Hdcp Finals'!D5:D5)</f>
        <v>0</v>
      </c>
      <c r="E29" s="25">
        <f>('55-64 Female Hdcp Finals'!E5:E5)</f>
        <v>0</v>
      </c>
      <c r="F29" s="25">
        <f>('55-64 Female Hdcp Finals'!F5:F5)</f>
        <v>0</v>
      </c>
      <c r="G29" s="25">
        <f>('55-64 Female Hdcp Finals'!G5:G5)</f>
        <v>0</v>
      </c>
      <c r="H29" s="25">
        <f>('55-64 Female Hdcp Finals'!H5:H5)</f>
        <v>0</v>
      </c>
      <c r="I29" s="25">
        <f>('55-64 Female Hdcp Finals'!I5:I5)</f>
        <v>0</v>
      </c>
      <c r="J29" s="25">
        <f>('55-64 Female Hdcp Finals'!J5:J5)</f>
        <v>0</v>
      </c>
      <c r="K29" s="25">
        <f>('55-64 Female Hdcp Finals'!K5:K5)</f>
        <v>0</v>
      </c>
      <c r="L29" s="25">
        <f>('55-64 Female Hdcp Finals'!L5:L5)</f>
        <v>0</v>
      </c>
      <c r="M29" s="25">
        <f>('55-64 Female Hdcp Finals'!M5:M5)</f>
        <v>0</v>
      </c>
      <c r="N29" s="25">
        <f>('55-64 Female Hdcp Finals'!N5:N5)</f>
        <v>0</v>
      </c>
      <c r="O29" s="76">
        <f>('55-64 Female Hdcp Finals'!O5:O5)</f>
        <v>0</v>
      </c>
    </row>
  </sheetData>
  <mergeCells count="17">
    <mergeCell ref="F1:F2"/>
    <mergeCell ref="J1:J2"/>
    <mergeCell ref="N25:N26"/>
    <mergeCell ref="K1:M2"/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</mergeCells>
  <pageMargins left="0.7" right="0.7" top="0.75" bottom="0.75" header="0.3" footer="0.3"/>
  <pageSetup scale="97" orientation="landscape" horizontalDpi="4294967293" r:id="rId1"/>
  <headerFooter>
    <oddHeader>&amp;L&amp;12Suburban Bowlerama, York, PA&amp;C&amp;12 2016 Keystone State Games&amp;R&amp;12Finals Round</oddHeader>
    <oddFooter>&amp;L&amp;12Printed &amp;D
Time &amp;T&amp;C&amp;"Arial,Bold Italic"&amp;12 55-64 Female - Handicap Finals&amp;R&amp;12Page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100" workbookViewId="0">
      <selection activeCell="C5" sqref="C5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0" style="2" hidden="1" customWidth="1"/>
    <col min="12" max="12" width="9.140625" style="2"/>
    <col min="13" max="13" width="14.5703125" style="2" customWidth="1"/>
    <col min="14" max="14" width="9.28515625" style="2" customWidth="1"/>
    <col min="15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228" t="s">
        <v>142</v>
      </c>
      <c r="C3" s="228" t="s">
        <v>171</v>
      </c>
      <c r="D3" s="228"/>
      <c r="E3" s="228"/>
      <c r="F3" s="208">
        <v>170</v>
      </c>
      <c r="G3" s="208">
        <v>235</v>
      </c>
      <c r="H3" s="208">
        <v>178</v>
      </c>
      <c r="I3" s="209"/>
      <c r="J3" s="210"/>
      <c r="K3" s="271"/>
      <c r="L3" s="258">
        <f>SUM(F3:K3)</f>
        <v>583</v>
      </c>
      <c r="M3" s="31">
        <f>SUM(F3:K3)</f>
        <v>583</v>
      </c>
    </row>
    <row r="4" spans="1:13" s="19" customFormat="1" ht="15.75" x14ac:dyDescent="0.25">
      <c r="A4" s="16">
        <v>2</v>
      </c>
      <c r="B4" s="250"/>
      <c r="C4" s="250"/>
      <c r="D4" s="250"/>
      <c r="E4" s="250"/>
      <c r="F4" s="207"/>
      <c r="G4" s="207"/>
      <c r="H4" s="208"/>
      <c r="I4" s="209"/>
      <c r="J4" s="210"/>
      <c r="K4" s="31"/>
      <c r="L4" s="31"/>
      <c r="M4" s="31"/>
    </row>
    <row r="5" spans="1:13" s="19" customFormat="1" ht="15.75" x14ac:dyDescent="0.25">
      <c r="A5" s="16">
        <v>3</v>
      </c>
      <c r="B5" s="169"/>
      <c r="C5" s="169"/>
      <c r="D5" s="169"/>
      <c r="E5" s="169"/>
      <c r="F5" s="207"/>
      <c r="G5" s="207"/>
      <c r="H5" s="208"/>
      <c r="I5" s="209"/>
      <c r="J5" s="210"/>
      <c r="K5" s="31"/>
      <c r="L5" s="31"/>
      <c r="M5" s="31"/>
    </row>
    <row r="6" spans="1:13" s="19" customFormat="1" ht="15.75" x14ac:dyDescent="0.25">
      <c r="A6" s="16">
        <v>4</v>
      </c>
      <c r="B6" s="169"/>
      <c r="C6" s="169"/>
      <c r="D6" s="169"/>
      <c r="E6" s="169"/>
      <c r="F6" s="207"/>
      <c r="G6" s="207"/>
      <c r="H6" s="208"/>
      <c r="I6" s="209"/>
      <c r="J6" s="210"/>
      <c r="K6" s="31"/>
      <c r="L6" s="31"/>
      <c r="M6" s="31"/>
    </row>
    <row r="7" spans="1:13" s="19" customFormat="1" ht="15.75" x14ac:dyDescent="0.25">
      <c r="A7" s="16">
        <v>5</v>
      </c>
      <c r="B7" s="29"/>
      <c r="C7" s="29"/>
      <c r="D7" s="29"/>
      <c r="E7" s="29"/>
      <c r="F7" s="20"/>
      <c r="G7" s="20"/>
      <c r="H7" s="123"/>
      <c r="I7" s="17"/>
      <c r="J7" s="89"/>
      <c r="K7" s="31"/>
      <c r="L7" s="31"/>
      <c r="M7" s="31"/>
    </row>
    <row r="8" spans="1:13" s="19" customFormat="1" ht="15.75" x14ac:dyDescent="0.25">
      <c r="A8" s="16">
        <v>6</v>
      </c>
      <c r="B8" s="29"/>
      <c r="C8" s="29"/>
      <c r="D8" s="29"/>
      <c r="E8" s="29"/>
      <c r="F8" s="20"/>
      <c r="G8" s="20"/>
      <c r="H8" s="123"/>
      <c r="I8" s="17"/>
      <c r="J8" s="89"/>
      <c r="K8" s="31"/>
      <c r="L8" s="31"/>
      <c r="M8" s="31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17.25" customHeight="1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mergeCells count="7">
    <mergeCell ref="L1:L2"/>
    <mergeCell ref="M1:M2"/>
    <mergeCell ref="A33:J33"/>
    <mergeCell ref="B1:B2"/>
    <mergeCell ref="C1:C2"/>
    <mergeCell ref="D1:D2"/>
    <mergeCell ref="E1:E2"/>
  </mergeCells>
  <pageMargins left="0.7" right="0.7" top="0.75" bottom="0.75" header="0.3" footer="0.3"/>
  <pageSetup scale="98" orientation="landscape" r:id="rId1"/>
  <headerFooter>
    <oddHeader>&amp;L&amp;12Suburban Bowlerama, York, PA&amp;C&amp;12 2016 Keystone State Games&amp;R&amp;12Qualifying Round</oddHeader>
    <oddFooter>&amp;L&amp;12Printed &amp;D
Time &amp;T&amp;C&amp;"Arial,Bold Italic"&amp;12 55-64 Female - Scratch Qualifying&amp;R&amp;12Page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100" workbookViewId="0">
      <selection activeCell="F3" sqref="F3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5.75" x14ac:dyDescent="0.25">
      <c r="A3" s="4">
        <v>1</v>
      </c>
      <c r="B3" s="231" t="str">
        <f>('55-64 Female Scratch Qualifier'!B3)</f>
        <v>Williams</v>
      </c>
      <c r="C3" s="231" t="str">
        <f>('55-64 Female Scratch Qualifier'!C3)</f>
        <v>Beverly</v>
      </c>
      <c r="D3" s="231">
        <f>('55-64 Female Scratch Qualifier'!D3)</f>
        <v>0</v>
      </c>
      <c r="E3" s="231">
        <f>('55-64 Female Scratch Qualifier'!E3)</f>
        <v>0</v>
      </c>
      <c r="F3" s="209">
        <v>174</v>
      </c>
      <c r="G3" s="209">
        <v>152</v>
      </c>
      <c r="H3" s="209">
        <v>158</v>
      </c>
      <c r="I3" s="209"/>
      <c r="J3" s="209">
        <f>SUM(F3:H3)</f>
        <v>484</v>
      </c>
    </row>
    <row r="4" spans="1:10" ht="15.75" x14ac:dyDescent="0.25">
      <c r="A4" s="4">
        <v>2</v>
      </c>
      <c r="B4" s="251"/>
      <c r="C4" s="251"/>
      <c r="D4" s="251"/>
      <c r="E4" s="251"/>
      <c r="F4" s="209"/>
      <c r="G4" s="209"/>
      <c r="H4" s="209"/>
      <c r="I4" s="209"/>
      <c r="J4" s="209"/>
    </row>
    <row r="5" spans="1:10" ht="15.75" x14ac:dyDescent="0.25">
      <c r="A5" s="4">
        <v>3</v>
      </c>
      <c r="B5" s="251"/>
      <c r="C5" s="251"/>
      <c r="D5" s="251"/>
      <c r="E5" s="251"/>
      <c r="F5" s="209"/>
      <c r="G5" s="209"/>
      <c r="H5" s="209"/>
      <c r="I5" s="209"/>
      <c r="J5" s="209"/>
    </row>
    <row r="6" spans="1:10" ht="15.75" x14ac:dyDescent="0.25">
      <c r="A6" s="4">
        <v>4</v>
      </c>
      <c r="B6" s="251"/>
      <c r="C6" s="251"/>
      <c r="D6" s="251"/>
      <c r="E6" s="251"/>
      <c r="F6" s="209"/>
      <c r="G6" s="209"/>
      <c r="H6" s="209"/>
      <c r="I6" s="209"/>
      <c r="J6" s="209"/>
    </row>
    <row r="7" spans="1:10" ht="15.75" x14ac:dyDescent="0.25">
      <c r="A7" s="4">
        <v>5</v>
      </c>
      <c r="B7" s="251"/>
      <c r="C7" s="251"/>
      <c r="D7" s="251"/>
      <c r="E7" s="251"/>
      <c r="F7" s="209"/>
      <c r="G7" s="209"/>
      <c r="H7" s="209"/>
      <c r="I7" s="209"/>
      <c r="J7" s="209"/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 t="str">
        <f>('55-64 Female Scratch Finals'!B3:B3)</f>
        <v>Williams</v>
      </c>
      <c r="C27" s="21" t="str">
        <f>('55-64 Female Scratch Finals'!C3:C3)</f>
        <v>Beverly</v>
      </c>
      <c r="D27" s="21">
        <f>('55-64 Female Scratch Finals'!D3:D3)</f>
        <v>0</v>
      </c>
      <c r="E27" s="21">
        <f>('55-64 Female Scratch Finals'!E3:E3)</f>
        <v>0</v>
      </c>
      <c r="F27" s="21">
        <f>('55-64 Female Scratch Finals'!F3:F3)</f>
        <v>174</v>
      </c>
      <c r="G27" s="21">
        <f>('55-64 Female Scratch Finals'!G3:G3)</f>
        <v>152</v>
      </c>
      <c r="H27" s="21">
        <f>('55-64 Female Scratch Finals'!H3:H3)</f>
        <v>158</v>
      </c>
      <c r="I27" s="21">
        <f>('55-64 Female Scratch Finals'!I3:I3)</f>
        <v>0</v>
      </c>
      <c r="J27" s="21">
        <f>('55-64 Female Scratch Finals'!J3:J3)</f>
        <v>484</v>
      </c>
    </row>
    <row r="28" spans="1:10" ht="15.75" x14ac:dyDescent="0.25">
      <c r="A28" s="163" t="s">
        <v>10</v>
      </c>
      <c r="B28" s="23">
        <f>('55-64 Female Scratch Finals'!B4:B4)</f>
        <v>0</v>
      </c>
      <c r="C28" s="23">
        <f>('55-64 Female Scratch Finals'!C4:C4)</f>
        <v>0</v>
      </c>
      <c r="D28" s="23">
        <f>('55-64 Female Scratch Finals'!D4:D4)</f>
        <v>0</v>
      </c>
      <c r="E28" s="23">
        <f>('55-64 Female Scratch Finals'!E4:E4)</f>
        <v>0</v>
      </c>
      <c r="F28" s="23">
        <f>('55-64 Female Scratch Finals'!F4:F4)</f>
        <v>0</v>
      </c>
      <c r="G28" s="23">
        <f>('55-64 Female Scratch Finals'!G4:G4)</f>
        <v>0</v>
      </c>
      <c r="H28" s="23">
        <f>('55-64 Female Scratch Finals'!H4:H4)</f>
        <v>0</v>
      </c>
      <c r="I28" s="23">
        <f>('55-64 Female Scratch Finals'!I4:I4)</f>
        <v>0</v>
      </c>
      <c r="J28" s="23">
        <f>('55-64 Female Scratch Finals'!J4:J4)</f>
        <v>0</v>
      </c>
    </row>
    <row r="29" spans="1:10" ht="16.5" thickBot="1" x14ac:dyDescent="0.3">
      <c r="A29" s="137" t="s">
        <v>11</v>
      </c>
      <c r="B29" s="25">
        <f>('55-64 Female Scratch Finals'!B5:B5)</f>
        <v>0</v>
      </c>
      <c r="C29" s="25">
        <f>('55-64 Female Scratch Finals'!C5:C5)</f>
        <v>0</v>
      </c>
      <c r="D29" s="25">
        <f>('55-64 Female Scratch Finals'!D5:D5)</f>
        <v>0</v>
      </c>
      <c r="E29" s="25">
        <f>('55-64 Female Scratch Finals'!E5:E5)</f>
        <v>0</v>
      </c>
      <c r="F29" s="25">
        <f>('55-64 Female Scratch Finals'!F5:F5)</f>
        <v>0</v>
      </c>
      <c r="G29" s="25">
        <f>('55-64 Female Scratch Finals'!G5:G5)</f>
        <v>0</v>
      </c>
      <c r="H29" s="25">
        <f>('55-64 Female Scratch Finals'!H5:H5)</f>
        <v>0</v>
      </c>
      <c r="I29" s="25">
        <f>('55-64 Female Scratch Finals'!I5:I5)</f>
        <v>0</v>
      </c>
      <c r="J29" s="25">
        <f>('55-64 Female Scratch Finals'!J5:J5)</f>
        <v>0</v>
      </c>
    </row>
  </sheetData>
  <mergeCells count="11">
    <mergeCell ref="A24:J24"/>
    <mergeCell ref="A25:A26"/>
    <mergeCell ref="D25:D26"/>
    <mergeCell ref="E25:E26"/>
    <mergeCell ref="I25:I26"/>
    <mergeCell ref="J1:J2"/>
    <mergeCell ref="B1:B2"/>
    <mergeCell ref="C1:C2"/>
    <mergeCell ref="D1:D2"/>
    <mergeCell ref="E1:E2"/>
    <mergeCell ref="I1:I2"/>
  </mergeCells>
  <pageMargins left="0.7" right="0.7" top="0.75" bottom="0.75" header="0.3" footer="0.3"/>
  <pageSetup orientation="landscape" horizontalDpi="4294967293" r:id="rId1"/>
  <headerFooter>
    <oddHeader>&amp;L&amp;12Suburban Bowlerama, York, PA&amp;C&amp;12 2016 Keystone State Games&amp;R&amp;12Finals Round</oddHeader>
    <oddFooter>&amp;L&amp;12Printed &amp;D
Time &amp;T&amp;C&amp;"Arial,Bold Italic"&amp;12 55-64 Female - Scratch Finals&amp;R&amp;12Page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D7" sqref="D7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70"/>
      <c r="M1" s="370"/>
      <c r="N1" s="199" t="s">
        <v>5</v>
      </c>
      <c r="O1" s="199" t="s">
        <v>5</v>
      </c>
      <c r="P1" s="317" t="s">
        <v>2</v>
      </c>
      <c r="Q1" s="334" t="s">
        <v>13</v>
      </c>
      <c r="R1" s="321" t="s">
        <v>3</v>
      </c>
    </row>
    <row r="2" spans="1:18" ht="16.5" thickBot="1" x14ac:dyDescent="0.3"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200">
        <v>4</v>
      </c>
      <c r="K2" s="371"/>
      <c r="L2" s="372"/>
      <c r="M2" s="372"/>
      <c r="N2" s="200">
        <v>5</v>
      </c>
      <c r="O2" s="200">
        <v>6</v>
      </c>
      <c r="P2" s="352"/>
      <c r="Q2" s="358"/>
      <c r="R2" s="359"/>
    </row>
    <row r="3" spans="1:18" s="19" customFormat="1" ht="16.5" thickBot="1" x14ac:dyDescent="0.3">
      <c r="A3" s="4">
        <v>1</v>
      </c>
      <c r="B3" s="265" t="s">
        <v>162</v>
      </c>
      <c r="C3" s="265" t="s">
        <v>167</v>
      </c>
      <c r="D3" s="265"/>
      <c r="E3" s="266"/>
      <c r="F3" s="266">
        <v>184</v>
      </c>
      <c r="G3" s="267">
        <v>193</v>
      </c>
      <c r="H3" s="267">
        <v>160</v>
      </c>
      <c r="I3" s="267">
        <v>180</v>
      </c>
      <c r="J3" s="229"/>
      <c r="K3" s="215"/>
      <c r="L3" s="215"/>
      <c r="M3" s="215"/>
      <c r="N3" s="252"/>
      <c r="O3" s="268"/>
      <c r="P3" s="273">
        <f>SUM(G3:O3)</f>
        <v>533</v>
      </c>
      <c r="Q3" s="215">
        <v>84</v>
      </c>
      <c r="R3" s="215">
        <f>+Q3+P3</f>
        <v>617</v>
      </c>
    </row>
    <row r="4" spans="1:18" s="19" customFormat="1" ht="15.75" x14ac:dyDescent="0.25">
      <c r="A4" s="4">
        <v>2</v>
      </c>
      <c r="B4" s="218"/>
      <c r="C4" s="218"/>
      <c r="D4" s="265"/>
      <c r="E4" s="218"/>
      <c r="F4" s="218"/>
      <c r="G4" s="207"/>
      <c r="H4" s="207"/>
      <c r="I4" s="207"/>
      <c r="J4" s="208"/>
      <c r="K4" s="230"/>
      <c r="L4" s="230"/>
      <c r="M4" s="230"/>
      <c r="N4" s="30"/>
      <c r="O4" s="35"/>
      <c r="P4" s="259"/>
      <c r="Q4" s="215"/>
      <c r="R4" s="215"/>
    </row>
    <row r="5" spans="1:18" s="19" customFormat="1" ht="15.75" x14ac:dyDescent="0.25">
      <c r="A5" s="4">
        <v>3</v>
      </c>
      <c r="B5" s="207"/>
      <c r="C5" s="207"/>
      <c r="D5" s="207"/>
      <c r="E5" s="207"/>
      <c r="F5" s="207"/>
      <c r="G5" s="207"/>
      <c r="H5" s="207"/>
      <c r="I5" s="207"/>
      <c r="J5" s="208"/>
      <c r="K5" s="215"/>
      <c r="L5" s="215"/>
      <c r="M5" s="215"/>
      <c r="N5" s="30"/>
      <c r="O5" s="35"/>
      <c r="P5" s="259"/>
      <c r="Q5" s="215"/>
      <c r="R5" s="215"/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259"/>
      <c r="Q6" s="215"/>
      <c r="R6" s="215"/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259"/>
      <c r="Q7" s="215"/>
      <c r="R7" s="215"/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69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2"/>
      <c r="Q33" s="257"/>
      <c r="R33" s="2"/>
    </row>
  </sheetData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r:id="rId1"/>
  <headerFooter>
    <oddHeader>&amp;L&amp;12Suburban Bowlerama, York, PA&amp;C&amp;12 2016 Keystone State Games&amp;R&amp;12Qualifying Round</oddHeader>
    <oddFooter>&amp;L&amp;12Printed &amp;D
Time &amp;T&amp;C&amp;"Arial,Bold Italic"&amp;12 55-64 Male - Handicap Qualifying&amp;R&amp;12Page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Normal="100" workbookViewId="0">
      <selection activeCell="G7" sqref="G7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31"/>
      <c r="M1" s="331"/>
      <c r="N1" s="334" t="s">
        <v>13</v>
      </c>
      <c r="O1" s="321" t="s">
        <v>3</v>
      </c>
    </row>
    <row r="2" spans="1:15" ht="16.5" thickBot="1" x14ac:dyDescent="0.3">
      <c r="A2" s="184"/>
      <c r="B2" s="318"/>
      <c r="C2" s="318"/>
      <c r="D2" s="318"/>
      <c r="E2" s="318"/>
      <c r="F2" s="318"/>
      <c r="G2" s="200">
        <v>1</v>
      </c>
      <c r="H2" s="200">
        <v>2</v>
      </c>
      <c r="I2" s="200">
        <v>3</v>
      </c>
      <c r="J2" s="318"/>
      <c r="K2" s="332"/>
      <c r="L2" s="333"/>
      <c r="M2" s="333"/>
      <c r="N2" s="335"/>
      <c r="O2" s="322"/>
    </row>
    <row r="3" spans="1:15" ht="15.75" x14ac:dyDescent="0.25">
      <c r="A3" s="4">
        <v>1</v>
      </c>
      <c r="B3" s="217" t="str">
        <f>('12-15 Female Hdcp Qualifier'!B3)</f>
        <v>Pfleckl</v>
      </c>
      <c r="C3" s="217" t="str">
        <f>('12-15 Female Hdcp Qualifier'!C3)</f>
        <v>Elena</v>
      </c>
      <c r="D3" s="217">
        <f>('12-15 Female Hdcp Qualifier'!D3)</f>
        <v>0</v>
      </c>
      <c r="E3" s="217">
        <f>('12-15 Female Hdcp Qualifier'!E3)</f>
        <v>0</v>
      </c>
      <c r="F3" s="217">
        <f>('12-15 Female Hdcp Qualifier'!F3)</f>
        <v>132</v>
      </c>
      <c r="G3" s="229">
        <v>182</v>
      </c>
      <c r="H3" s="208">
        <v>177</v>
      </c>
      <c r="I3" s="208">
        <v>141</v>
      </c>
      <c r="J3" s="209">
        <f>SUM(G3:I3)</f>
        <v>500</v>
      </c>
      <c r="K3" s="209"/>
      <c r="L3" s="209"/>
      <c r="M3" s="210"/>
      <c r="N3" s="210">
        <f>ROUNDDOWN((220-F3)*0.8,0)*3</f>
        <v>210</v>
      </c>
      <c r="O3" s="210">
        <f>SUM(J3:N3)</f>
        <v>710</v>
      </c>
    </row>
    <row r="4" spans="1:15" ht="15.75" x14ac:dyDescent="0.25">
      <c r="A4" s="4">
        <v>2</v>
      </c>
      <c r="B4" s="206"/>
      <c r="C4" s="206"/>
      <c r="D4" s="206"/>
      <c r="E4" s="206"/>
      <c r="F4" s="206"/>
      <c r="G4" s="269"/>
      <c r="H4" s="211"/>
      <c r="I4" s="209"/>
      <c r="J4" s="209"/>
      <c r="K4" s="209"/>
      <c r="L4" s="209"/>
      <c r="M4" s="210"/>
      <c r="N4" s="210"/>
      <c r="O4" s="210"/>
    </row>
    <row r="5" spans="1:15" ht="15.75" x14ac:dyDescent="0.25">
      <c r="A5" s="4">
        <v>3</v>
      </c>
      <c r="B5" s="206"/>
      <c r="C5" s="206"/>
      <c r="D5" s="206"/>
      <c r="E5" s="206"/>
      <c r="F5" s="206"/>
      <c r="G5" s="207"/>
      <c r="H5" s="207"/>
      <c r="I5" s="207"/>
      <c r="J5" s="209"/>
      <c r="K5" s="209"/>
      <c r="L5" s="209"/>
      <c r="M5" s="210"/>
      <c r="N5" s="210"/>
      <c r="O5" s="210"/>
    </row>
    <row r="6" spans="1:15" ht="15.75" x14ac:dyDescent="0.25">
      <c r="A6" s="4">
        <v>4</v>
      </c>
      <c r="B6" s="206"/>
      <c r="C6" s="206"/>
      <c r="D6" s="206"/>
      <c r="E6" s="206"/>
      <c r="F6" s="206"/>
      <c r="G6" s="207"/>
      <c r="H6" s="207"/>
      <c r="I6" s="207"/>
      <c r="J6" s="209"/>
      <c r="K6" s="209"/>
      <c r="L6" s="209"/>
      <c r="M6" s="210"/>
      <c r="N6" s="210"/>
      <c r="O6" s="210"/>
    </row>
    <row r="7" spans="1:15" ht="15.75" x14ac:dyDescent="0.25">
      <c r="A7" s="4">
        <v>5</v>
      </c>
      <c r="B7" s="206"/>
      <c r="C7" s="206"/>
      <c r="D7" s="206"/>
      <c r="E7" s="206"/>
      <c r="F7" s="206"/>
      <c r="G7" s="211"/>
      <c r="H7" s="211"/>
      <c r="I7" s="211"/>
      <c r="J7" s="209"/>
      <c r="K7" s="209"/>
      <c r="L7" s="209"/>
      <c r="M7" s="210"/>
      <c r="N7" s="210"/>
      <c r="O7" s="210"/>
    </row>
    <row r="8" spans="1:15" ht="15.75" x14ac:dyDescent="0.25">
      <c r="A8" s="4">
        <v>6</v>
      </c>
      <c r="B8" s="269"/>
      <c r="C8" s="7"/>
      <c r="D8" s="7"/>
      <c r="E8" s="7"/>
      <c r="F8" s="7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8"/>
    </row>
    <row r="25" spans="1:15" ht="15.75" customHeight="1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42"/>
      <c r="M25" s="343"/>
      <c r="N25" s="317" t="s">
        <v>8</v>
      </c>
      <c r="O25" s="5" t="s">
        <v>14</v>
      </c>
    </row>
    <row r="26" spans="1:15" ht="16.5" thickBot="1" x14ac:dyDescent="0.3">
      <c r="A26" s="318"/>
      <c r="B26" s="14" t="s">
        <v>16</v>
      </c>
      <c r="C26" s="15" t="s">
        <v>16</v>
      </c>
      <c r="D26" s="340"/>
      <c r="E26" s="340"/>
      <c r="F26" s="340"/>
      <c r="G26" s="15">
        <v>1</v>
      </c>
      <c r="H26" s="15">
        <v>2</v>
      </c>
      <c r="I26" s="15">
        <v>3</v>
      </c>
      <c r="J26" s="340"/>
      <c r="K26" s="344"/>
      <c r="L26" s="345"/>
      <c r="M26" s="346"/>
      <c r="N26" s="318"/>
      <c r="O26" s="13" t="s">
        <v>2</v>
      </c>
    </row>
    <row r="27" spans="1:15" ht="15.75" x14ac:dyDescent="0.25">
      <c r="A27" s="135" t="s">
        <v>9</v>
      </c>
      <c r="B27" s="21" t="str">
        <f>('12-15 Female Hdcp Finals'!B3:B3)</f>
        <v>Pfleckl</v>
      </c>
      <c r="C27" s="21" t="str">
        <f>('12-15 Female Hdcp Finals'!C3:C3)</f>
        <v>Elena</v>
      </c>
      <c r="D27" s="21">
        <f>('12-15 Female Hdcp Finals'!D3:D3)</f>
        <v>0</v>
      </c>
      <c r="E27" s="21">
        <f>('12-15 Female Hdcp Finals'!E3:E3)</f>
        <v>0</v>
      </c>
      <c r="F27" s="21">
        <f>('12-15 Female Hdcp Finals'!F3:F3)</f>
        <v>132</v>
      </c>
      <c r="G27" s="21">
        <f>('12-15 Female Hdcp Finals'!G3:G3)</f>
        <v>182</v>
      </c>
      <c r="H27" s="21">
        <f>('12-15 Female Hdcp Finals'!H3:H3)</f>
        <v>177</v>
      </c>
      <c r="I27" s="21">
        <f>('12-15 Female Hdcp Finals'!I3:I3)</f>
        <v>141</v>
      </c>
      <c r="J27" s="21">
        <f>('12-15 Female Hdcp Finals'!J3:J3)</f>
        <v>500</v>
      </c>
      <c r="K27" s="21">
        <f>('12-15 Female Hdcp Finals'!K3:K3)</f>
        <v>0</v>
      </c>
      <c r="L27" s="21">
        <f>('12-15 Female Hdcp Finals'!L3:L3)</f>
        <v>0</v>
      </c>
      <c r="M27" s="21">
        <f>('12-15 Female Hdcp Finals'!M3:M3)</f>
        <v>0</v>
      </c>
      <c r="N27" s="21">
        <f>('12-15 Female Hdcp Finals'!N3:N3)</f>
        <v>210</v>
      </c>
      <c r="O27" s="21">
        <f>('12-15 Female Hdcp Finals'!O3:O3)</f>
        <v>710</v>
      </c>
    </row>
    <row r="28" spans="1:15" ht="15.75" x14ac:dyDescent="0.25">
      <c r="A28" s="136" t="s">
        <v>10</v>
      </c>
      <c r="B28" s="23">
        <f>('12-15 Female Hdcp Finals'!B4:B4)</f>
        <v>0</v>
      </c>
      <c r="C28" s="23">
        <f>('12-15 Female Hdcp Finals'!C4:C4)</f>
        <v>0</v>
      </c>
      <c r="D28" s="23">
        <f>('12-15 Female Hdcp Finals'!D4:D4)</f>
        <v>0</v>
      </c>
      <c r="E28" s="23">
        <f>('12-15 Female Hdcp Finals'!E4:E4)</f>
        <v>0</v>
      </c>
      <c r="F28" s="23">
        <f>('12-15 Female Hdcp Finals'!F4:F4)</f>
        <v>0</v>
      </c>
      <c r="G28" s="23">
        <f>('12-15 Female Hdcp Finals'!G4:G4)</f>
        <v>0</v>
      </c>
      <c r="H28" s="23">
        <f>('12-15 Female Hdcp Finals'!H4:H4)</f>
        <v>0</v>
      </c>
      <c r="I28" s="23">
        <f>('12-15 Female Hdcp Finals'!I4:I4)</f>
        <v>0</v>
      </c>
      <c r="J28" s="23">
        <f>('12-15 Female Hdcp Finals'!J4:J4)</f>
        <v>0</v>
      </c>
      <c r="K28" s="23">
        <f>('12-15 Female Hdcp Finals'!K4:K4)</f>
        <v>0</v>
      </c>
      <c r="L28" s="23">
        <f>('12-15 Female Hdcp Finals'!L4:L4)</f>
        <v>0</v>
      </c>
      <c r="M28" s="23">
        <f>('12-15 Female Hdcp Finals'!M4:M4)</f>
        <v>0</v>
      </c>
      <c r="N28" s="23">
        <f>('12-15 Female Hdcp Finals'!N4:N4)</f>
        <v>0</v>
      </c>
      <c r="O28" s="23">
        <f>('12-15 Female Hdcp Finals'!O4:O4)</f>
        <v>0</v>
      </c>
    </row>
    <row r="29" spans="1:15" ht="16.5" thickBot="1" x14ac:dyDescent="0.3">
      <c r="A29" s="137" t="s">
        <v>11</v>
      </c>
      <c r="B29" s="25">
        <f>('12-15 Female Hdcp Finals'!B5:B5)</f>
        <v>0</v>
      </c>
      <c r="C29" s="25">
        <f>('12-15 Female Hdcp Finals'!C5:C5)</f>
        <v>0</v>
      </c>
      <c r="D29" s="25">
        <f>('12-15 Female Hdcp Finals'!D5:D5)</f>
        <v>0</v>
      </c>
      <c r="E29" s="25">
        <f>('12-15 Female Hdcp Finals'!E5:E5)</f>
        <v>0</v>
      </c>
      <c r="F29" s="25">
        <f>('12-15 Female Hdcp Finals'!F5:F5)</f>
        <v>0</v>
      </c>
      <c r="G29" s="25">
        <f>('12-15 Female Hdcp Finals'!G5:G5)</f>
        <v>0</v>
      </c>
      <c r="H29" s="25">
        <f>('12-15 Female Hdcp Finals'!H5:H5)</f>
        <v>0</v>
      </c>
      <c r="I29" s="25">
        <f>('12-15 Female Hdcp Finals'!I5:I5)</f>
        <v>0</v>
      </c>
      <c r="J29" s="25">
        <f>('12-15 Female Hdcp Finals'!J5:J5)</f>
        <v>0</v>
      </c>
      <c r="K29" s="25">
        <f>('12-15 Female Hdcp Finals'!K5:K5)</f>
        <v>0</v>
      </c>
      <c r="L29" s="25">
        <f>('12-15 Female Hdcp Finals'!L5:L5)</f>
        <v>0</v>
      </c>
      <c r="M29" s="25">
        <f>('12-15 Female Hdcp Finals'!M5:M5)</f>
        <v>0</v>
      </c>
      <c r="N29" s="25">
        <f>('12-15 Female Hdcp Finals'!N5:N5)</f>
        <v>0</v>
      </c>
      <c r="O29" s="25">
        <f>('12-15 Female Hdcp Finals'!O5:O5)</f>
        <v>0</v>
      </c>
    </row>
  </sheetData>
  <mergeCells count="17">
    <mergeCell ref="J1:J2"/>
    <mergeCell ref="N25:N26"/>
    <mergeCell ref="K1:M2"/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  <mergeCell ref="F1:F2"/>
  </mergeCells>
  <pageMargins left="0.7" right="0.7" top="0.75" bottom="0.75" header="0.3" footer="0.3"/>
  <pageSetup scale="97" orientation="landscape" r:id="rId1"/>
  <headerFooter>
    <oddHeader>&amp;L&amp;12Surburban Bowlerama, York, PA&amp;C&amp;12 2016 Keystone State Games&amp;R&amp;12Finals Round</oddHeader>
    <oddFooter>&amp;L&amp;12Printed &amp;D
Time &amp;T&amp;C&amp;"Arial,Bold Italic"&amp;12 12-15 Female - Handicap Finals&amp;R&amp;12Page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Normal="100" workbookViewId="0">
      <selection activeCell="D7" sqref="D7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55"/>
      <c r="M1" s="355"/>
      <c r="N1" s="334" t="s">
        <v>13</v>
      </c>
      <c r="O1" s="321" t="s">
        <v>3</v>
      </c>
    </row>
    <row r="2" spans="1:15" ht="16.5" thickBot="1" x14ac:dyDescent="0.3">
      <c r="A2" s="184"/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352"/>
      <c r="K2" s="356"/>
      <c r="L2" s="357"/>
      <c r="M2" s="357"/>
      <c r="N2" s="358"/>
      <c r="O2" s="359"/>
    </row>
    <row r="3" spans="1:15" ht="15.75" x14ac:dyDescent="0.25">
      <c r="A3" s="4">
        <v>1</v>
      </c>
      <c r="B3" s="217" t="str">
        <f>('55-64 Male Hdcp Qualifier'!B3)</f>
        <v>Savercool</v>
      </c>
      <c r="C3" s="217" t="str">
        <f>('55-64 Male Hdcp Qualifier'!C3)</f>
        <v>Larry</v>
      </c>
      <c r="D3" s="217"/>
      <c r="E3" s="217"/>
      <c r="F3" s="217">
        <f>('55-64 Male Hdcp Qualifier'!F3)</f>
        <v>184</v>
      </c>
      <c r="G3" s="208">
        <v>225</v>
      </c>
      <c r="H3" s="208">
        <v>191</v>
      </c>
      <c r="I3" s="208">
        <v>176</v>
      </c>
      <c r="J3" s="209">
        <f>SUM(G3:I3)</f>
        <v>592</v>
      </c>
      <c r="K3" s="209"/>
      <c r="L3" s="209"/>
      <c r="M3" s="210"/>
      <c r="N3" s="210">
        <v>84</v>
      </c>
      <c r="O3" s="210">
        <f>SUM(J3:N3)</f>
        <v>676</v>
      </c>
    </row>
    <row r="4" spans="1:15" ht="15.75" x14ac:dyDescent="0.25">
      <c r="A4" s="4">
        <v>2</v>
      </c>
      <c r="B4" s="269"/>
      <c r="C4" s="269"/>
      <c r="D4" s="269"/>
      <c r="E4" s="269"/>
      <c r="F4" s="269"/>
      <c r="G4" s="211"/>
      <c r="H4" s="211"/>
      <c r="I4" s="209"/>
      <c r="J4" s="209"/>
      <c r="K4" s="209"/>
      <c r="L4" s="209"/>
      <c r="M4" s="210"/>
      <c r="N4" s="210"/>
      <c r="O4" s="210"/>
    </row>
    <row r="5" spans="1:15" ht="15.75" x14ac:dyDescent="0.25">
      <c r="A5" s="4">
        <v>3</v>
      </c>
      <c r="B5" s="269"/>
      <c r="C5" s="269"/>
      <c r="D5" s="269"/>
      <c r="E5" s="269"/>
      <c r="F5" s="269"/>
      <c r="G5" s="207"/>
      <c r="H5" s="207"/>
      <c r="I5" s="207"/>
      <c r="J5" s="209"/>
      <c r="K5" s="209"/>
      <c r="L5" s="209"/>
      <c r="M5" s="210"/>
      <c r="N5" s="210"/>
      <c r="O5" s="210"/>
    </row>
    <row r="6" spans="1:15" ht="15.75" x14ac:dyDescent="0.25">
      <c r="A6" s="4">
        <v>4</v>
      </c>
      <c r="B6" s="269"/>
      <c r="C6" s="269"/>
      <c r="D6" s="269"/>
      <c r="E6" s="269"/>
      <c r="F6" s="269"/>
      <c r="G6" s="207"/>
      <c r="H6" s="207"/>
      <c r="I6" s="207"/>
      <c r="J6" s="209"/>
      <c r="K6" s="209"/>
      <c r="L6" s="209"/>
      <c r="M6" s="210"/>
      <c r="N6" s="210"/>
      <c r="O6" s="210"/>
    </row>
    <row r="7" spans="1:15" ht="15.75" x14ac:dyDescent="0.25">
      <c r="A7" s="4">
        <v>5</v>
      </c>
      <c r="B7" s="269"/>
      <c r="C7" s="269"/>
      <c r="D7" s="269"/>
      <c r="E7" s="269"/>
      <c r="F7" s="269"/>
      <c r="G7" s="211"/>
      <c r="H7" s="211"/>
      <c r="I7" s="211"/>
      <c r="J7" s="209"/>
      <c r="K7" s="209"/>
      <c r="L7" s="209"/>
      <c r="M7" s="210"/>
      <c r="N7" s="210"/>
      <c r="O7" s="210"/>
    </row>
    <row r="8" spans="1:15" ht="15.75" x14ac:dyDescent="0.25">
      <c r="A8" s="4">
        <v>6</v>
      </c>
      <c r="B8" s="9"/>
      <c r="C8" s="9"/>
      <c r="D8" s="9"/>
      <c r="E8" s="9"/>
      <c r="F8" s="9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61"/>
      <c r="O24" s="362"/>
    </row>
    <row r="25" spans="1:15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64"/>
      <c r="M25" s="365"/>
      <c r="N25" s="317" t="s">
        <v>8</v>
      </c>
      <c r="O25" s="5" t="s">
        <v>14</v>
      </c>
    </row>
    <row r="26" spans="1:15" ht="16.5" thickBot="1" x14ac:dyDescent="0.3">
      <c r="A26" s="363"/>
      <c r="B26" s="14" t="s">
        <v>16</v>
      </c>
      <c r="C26" s="15" t="s">
        <v>16</v>
      </c>
      <c r="D26" s="354"/>
      <c r="E26" s="354"/>
      <c r="F26" s="354"/>
      <c r="G26" s="15">
        <v>1</v>
      </c>
      <c r="H26" s="15">
        <v>2</v>
      </c>
      <c r="I26" s="15">
        <v>3</v>
      </c>
      <c r="J26" s="354"/>
      <c r="K26" s="366"/>
      <c r="L26" s="367"/>
      <c r="M26" s="368"/>
      <c r="N26" s="354"/>
      <c r="O26" s="13" t="s">
        <v>2</v>
      </c>
    </row>
    <row r="27" spans="1:15" ht="15.75" x14ac:dyDescent="0.25">
      <c r="A27" s="135" t="s">
        <v>9</v>
      </c>
      <c r="B27" s="21" t="str">
        <f>('55-64 Male Hdcp Finals'!B3:B3)</f>
        <v>Savercool</v>
      </c>
      <c r="C27" s="21" t="str">
        <f>('55-64 Male Hdcp Finals'!C3:C3)</f>
        <v>Larry</v>
      </c>
      <c r="D27" s="21">
        <f>('55-64 Male Hdcp Finals'!D3:D3)</f>
        <v>0</v>
      </c>
      <c r="E27" s="21">
        <f>('55-64 Male Hdcp Finals'!E3:E3)</f>
        <v>0</v>
      </c>
      <c r="F27" s="21">
        <f>('55-64 Male Hdcp Finals'!F3:F3)</f>
        <v>184</v>
      </c>
      <c r="G27" s="21">
        <f>('55-64 Male Hdcp Finals'!G3:G3)</f>
        <v>225</v>
      </c>
      <c r="H27" s="21">
        <f>('55-64 Male Hdcp Finals'!H3:H3)</f>
        <v>191</v>
      </c>
      <c r="I27" s="21">
        <f>('55-64 Male Hdcp Finals'!I3:I3)</f>
        <v>176</v>
      </c>
      <c r="J27" s="21">
        <f>('55-64 Male Hdcp Finals'!J3:J3)</f>
        <v>592</v>
      </c>
      <c r="K27" s="21">
        <f>('55-64 Male Hdcp Finals'!K3:K3)</f>
        <v>0</v>
      </c>
      <c r="L27" s="21">
        <f>('55-64 Male Hdcp Finals'!L3:L3)</f>
        <v>0</v>
      </c>
      <c r="M27" s="21">
        <f>('55-64 Male Hdcp Finals'!M3:M3)</f>
        <v>0</v>
      </c>
      <c r="N27" s="21">
        <f>('55-64 Male Hdcp Finals'!N3:N3)</f>
        <v>84</v>
      </c>
      <c r="O27" s="21">
        <f>('55-64 Male Hdcp Finals'!O3:O3)</f>
        <v>676</v>
      </c>
    </row>
    <row r="28" spans="1:15" ht="15.75" x14ac:dyDescent="0.25">
      <c r="A28" s="136" t="s">
        <v>10</v>
      </c>
      <c r="B28" s="23">
        <f>('55-64 Male Hdcp Finals'!B4:B4)</f>
        <v>0</v>
      </c>
      <c r="C28" s="23">
        <f>('55-64 Male Hdcp Finals'!C4:C4)</f>
        <v>0</v>
      </c>
      <c r="D28" s="23">
        <f>('55-64 Male Hdcp Finals'!D4:D4)</f>
        <v>0</v>
      </c>
      <c r="E28" s="23">
        <f>('55-64 Male Hdcp Finals'!E4:E4)</f>
        <v>0</v>
      </c>
      <c r="F28" s="23">
        <f>('55-64 Male Hdcp Finals'!F4:F4)</f>
        <v>0</v>
      </c>
      <c r="G28" s="23">
        <f>('55-64 Male Hdcp Finals'!G4:G4)</f>
        <v>0</v>
      </c>
      <c r="H28" s="23">
        <f>('55-64 Male Hdcp Finals'!H4:H4)</f>
        <v>0</v>
      </c>
      <c r="I28" s="23">
        <f>('55-64 Male Hdcp Finals'!I4:I4)</f>
        <v>0</v>
      </c>
      <c r="J28" s="23">
        <f>('55-64 Male Hdcp Finals'!J4:J4)</f>
        <v>0</v>
      </c>
      <c r="K28" s="23">
        <f>('55-64 Male Hdcp Finals'!K4:K4)</f>
        <v>0</v>
      </c>
      <c r="L28" s="23">
        <f>('55-64 Male Hdcp Finals'!L4:L4)</f>
        <v>0</v>
      </c>
      <c r="M28" s="23">
        <f>('55-64 Male Hdcp Finals'!M4:M4)</f>
        <v>0</v>
      </c>
      <c r="N28" s="23">
        <f>('55-64 Male Hdcp Finals'!N4:N4)</f>
        <v>0</v>
      </c>
      <c r="O28" s="23">
        <f>('55-64 Male Hdcp Finals'!O4:O4)</f>
        <v>0</v>
      </c>
    </row>
    <row r="29" spans="1:15" ht="16.5" thickBot="1" x14ac:dyDescent="0.3">
      <c r="A29" s="137" t="s">
        <v>11</v>
      </c>
      <c r="B29" s="25">
        <f>('55-64 Male Hdcp Finals'!B5:B5)</f>
        <v>0</v>
      </c>
      <c r="C29" s="25">
        <f>('55-64 Male Hdcp Finals'!C5:C5)</f>
        <v>0</v>
      </c>
      <c r="D29" s="25">
        <f>('55-64 Male Hdcp Finals'!D5:D5)</f>
        <v>0</v>
      </c>
      <c r="E29" s="25">
        <f>('55-64 Male Hdcp Finals'!E5:E5)</f>
        <v>0</v>
      </c>
      <c r="F29" s="25">
        <f>('55-64 Male Hdcp Finals'!F5:F5)</f>
        <v>0</v>
      </c>
      <c r="G29" s="25">
        <f>('55-64 Male Hdcp Finals'!G5:G5)</f>
        <v>0</v>
      </c>
      <c r="H29" s="25">
        <f>('55-64 Male Hdcp Finals'!H5:H5)</f>
        <v>0</v>
      </c>
      <c r="I29" s="25">
        <f>('55-64 Male Hdcp Finals'!I5:I5)</f>
        <v>0</v>
      </c>
      <c r="J29" s="25">
        <f>('55-64 Male Hdcp Finals'!J5:J5)</f>
        <v>0</v>
      </c>
      <c r="K29" s="25">
        <f>('55-64 Male Hdcp Finals'!K5:K5)</f>
        <v>0</v>
      </c>
      <c r="L29" s="25">
        <f>('55-64 Male Hdcp Finals'!L5:L5)</f>
        <v>0</v>
      </c>
      <c r="M29" s="25">
        <f>('55-64 Male Hdcp Finals'!M5:M5)</f>
        <v>0</v>
      </c>
      <c r="N29" s="25">
        <f>('55-64 Male Hdcp Finals'!N5:N5)</f>
        <v>0</v>
      </c>
      <c r="O29" s="25">
        <f>('55-64 Male Hdcp Finals'!O5:O5)</f>
        <v>0</v>
      </c>
    </row>
  </sheetData>
  <mergeCells count="17">
    <mergeCell ref="F1:F2"/>
    <mergeCell ref="J1:J2"/>
    <mergeCell ref="N25:N26"/>
    <mergeCell ref="K1:M2"/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</mergeCells>
  <pageMargins left="0.7" right="0.92" top="0.75" bottom="0.75" header="0.3" footer="0.3"/>
  <pageSetup scale="95" orientation="landscape" r:id="rId1"/>
  <headerFooter>
    <oddHeader>&amp;L&amp;12Suburban Bowlerama, York, PA&amp;C&amp;12 2016 Keystone State Games&amp;R&amp;12Finals Round</oddHeader>
    <oddFooter>&amp;L&amp;12Printed &amp;D
Time &amp;T&amp;C&amp;"Arial,Bold Italic"&amp;12 55-64 Male - Handicap Finals&amp;R&amp;12Page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100" workbookViewId="0">
      <selection activeCell="G16" sqref="G16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0" style="2" hidden="1" customWidth="1"/>
    <col min="12" max="12" width="9.140625" style="2"/>
    <col min="13" max="13" width="14.5703125" style="2" customWidth="1"/>
    <col min="14" max="14" width="9.28515625" style="2" customWidth="1"/>
    <col min="15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228" t="s">
        <v>155</v>
      </c>
      <c r="C3" s="228" t="s">
        <v>154</v>
      </c>
      <c r="D3" s="228"/>
      <c r="E3" s="228"/>
      <c r="F3" s="208">
        <v>161</v>
      </c>
      <c r="G3" s="208">
        <v>215</v>
      </c>
      <c r="H3" s="208">
        <v>160</v>
      </c>
      <c r="I3" s="209"/>
      <c r="J3" s="210"/>
      <c r="K3" s="271"/>
      <c r="L3" s="258">
        <f>SUM(F3:K3)</f>
        <v>536</v>
      </c>
      <c r="M3" s="31">
        <f>SUM(F3:K3)</f>
        <v>536</v>
      </c>
    </row>
    <row r="4" spans="1:13" s="19" customFormat="1" ht="15.75" x14ac:dyDescent="0.25">
      <c r="A4" s="16">
        <v>2</v>
      </c>
      <c r="B4" s="250" t="s">
        <v>153</v>
      </c>
      <c r="C4" s="250" t="s">
        <v>152</v>
      </c>
      <c r="D4" s="250"/>
      <c r="E4" s="250"/>
      <c r="F4" s="207">
        <v>184</v>
      </c>
      <c r="G4" s="207">
        <v>159</v>
      </c>
      <c r="H4" s="208">
        <v>189</v>
      </c>
      <c r="I4" s="209"/>
      <c r="J4" s="210"/>
      <c r="K4" s="31"/>
      <c r="L4" s="31">
        <f>SUM(F4:K4)</f>
        <v>532</v>
      </c>
      <c r="M4" s="31">
        <f>SUM(F4:K4)</f>
        <v>532</v>
      </c>
    </row>
    <row r="5" spans="1:13" s="19" customFormat="1" ht="15.75" x14ac:dyDescent="0.25">
      <c r="A5" s="16">
        <v>3</v>
      </c>
      <c r="B5" s="250"/>
      <c r="C5" s="250"/>
      <c r="D5" s="169"/>
      <c r="E5" s="169"/>
      <c r="F5" s="207"/>
      <c r="G5" s="207"/>
      <c r="H5" s="208"/>
      <c r="I5" s="209"/>
      <c r="J5" s="210"/>
      <c r="K5" s="31"/>
      <c r="L5" s="31"/>
      <c r="M5" s="31"/>
    </row>
    <row r="6" spans="1:13" s="19" customFormat="1" ht="15.75" x14ac:dyDescent="0.25">
      <c r="A6" s="16">
        <v>4</v>
      </c>
      <c r="B6" s="169"/>
      <c r="C6" s="169"/>
      <c r="D6" s="169"/>
      <c r="E6" s="169"/>
      <c r="F6" s="207"/>
      <c r="G6" s="207"/>
      <c r="H6" s="208"/>
      <c r="I6" s="209"/>
      <c r="J6" s="210"/>
      <c r="K6" s="31"/>
      <c r="L6" s="31"/>
      <c r="M6" s="31"/>
    </row>
    <row r="7" spans="1:13" s="19" customFormat="1" ht="15.75" x14ac:dyDescent="0.25">
      <c r="A7" s="16">
        <v>5</v>
      </c>
      <c r="B7" s="29"/>
      <c r="C7" s="29"/>
      <c r="D7" s="29"/>
      <c r="E7" s="29"/>
      <c r="F7" s="20"/>
      <c r="G7" s="20"/>
      <c r="H7" s="123"/>
      <c r="I7" s="17"/>
      <c r="J7" s="89"/>
      <c r="K7" s="31"/>
      <c r="L7" s="31"/>
      <c r="M7" s="31"/>
    </row>
    <row r="8" spans="1:13" s="19" customFormat="1" ht="15.75" x14ac:dyDescent="0.25">
      <c r="A8" s="16">
        <v>6</v>
      </c>
      <c r="B8" s="29"/>
      <c r="C8" s="29"/>
      <c r="D8" s="29"/>
      <c r="E8" s="29"/>
      <c r="F8" s="20"/>
      <c r="G8" s="20"/>
      <c r="H8" s="123"/>
      <c r="I8" s="17"/>
      <c r="J8" s="89"/>
      <c r="K8" s="31"/>
      <c r="L8" s="31"/>
      <c r="M8" s="31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17.25" customHeight="1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mergeCells count="7">
    <mergeCell ref="L1:L2"/>
    <mergeCell ref="M1:M2"/>
    <mergeCell ref="A33:J33"/>
    <mergeCell ref="B1:B2"/>
    <mergeCell ref="C1:C2"/>
    <mergeCell ref="D1:D2"/>
    <mergeCell ref="E1:E2"/>
  </mergeCells>
  <pageMargins left="0.7" right="0.7" top="0.75" bottom="0.75" header="0.3" footer="0.3"/>
  <pageSetup scale="98" orientation="landscape" r:id="rId1"/>
  <headerFooter>
    <oddHeader>&amp;L&amp;12Suburban Bowlerama, York, PA&amp;C&amp;12 2016 Keystone State Games&amp;R&amp;12Qualifying Round</oddHeader>
    <oddFooter>&amp;L&amp;12Printed &amp;D
Time &amp;T&amp;C&amp;"Arial,Bold Italic"&amp;12 55-64 Male - Scratch Qualifying&amp;R&amp;12Page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Layout" zoomScaleNormal="100" workbookViewId="0">
      <selection activeCell="F10" sqref="F10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5.75" x14ac:dyDescent="0.25">
      <c r="A3" s="4">
        <v>1</v>
      </c>
      <c r="B3" s="231" t="str">
        <f>('55-64 Male Scratch Qualifier'!B4)</f>
        <v>York</v>
      </c>
      <c r="C3" s="231" t="str">
        <f>('55-64 Male Scratch Qualifier'!C4)</f>
        <v>Bret</v>
      </c>
      <c r="D3" s="231">
        <f>('55-64 Male Scratch Qualifier'!D4)</f>
        <v>0</v>
      </c>
      <c r="E3" s="231">
        <f>('55-64 Male Scratch Qualifier'!E4)</f>
        <v>0</v>
      </c>
      <c r="F3" s="209">
        <v>215</v>
      </c>
      <c r="G3" s="209">
        <v>199</v>
      </c>
      <c r="H3" s="209">
        <v>233</v>
      </c>
      <c r="I3" s="209">
        <f>SUM(F3:H3)</f>
        <v>647</v>
      </c>
      <c r="J3" s="209">
        <f>SUM(F3:H3)</f>
        <v>647</v>
      </c>
    </row>
    <row r="4" spans="1:10" ht="15.75" x14ac:dyDescent="0.25">
      <c r="A4" s="4">
        <v>2</v>
      </c>
      <c r="B4" s="251" t="str">
        <f>('55-64 Male Scratch Qualifier'!B3)</f>
        <v>Miller</v>
      </c>
      <c r="C4" s="251" t="str">
        <f>('55-64 Male Scratch Qualifier'!C3)</f>
        <v>Robert</v>
      </c>
      <c r="D4" s="251">
        <f>('55-64 Male Scratch Qualifier'!D3)</f>
        <v>0</v>
      </c>
      <c r="E4" s="251">
        <f>('55-64 Male Scratch Qualifier'!E3)</f>
        <v>0</v>
      </c>
      <c r="F4" s="209">
        <v>189</v>
      </c>
      <c r="G4" s="209">
        <v>171</v>
      </c>
      <c r="H4" s="209">
        <v>171</v>
      </c>
      <c r="I4" s="209">
        <f>SUM(F4:H4)</f>
        <v>531</v>
      </c>
      <c r="J4" s="209">
        <f>SUM(F4:H4)</f>
        <v>531</v>
      </c>
    </row>
    <row r="5" spans="1:10" ht="15.75" x14ac:dyDescent="0.25">
      <c r="A5" s="4">
        <v>3</v>
      </c>
      <c r="B5" s="251"/>
      <c r="C5" s="251"/>
      <c r="D5" s="251"/>
      <c r="E5" s="251"/>
      <c r="F5" s="209"/>
      <c r="G5" s="209"/>
      <c r="H5" s="209"/>
      <c r="I5" s="209"/>
      <c r="J5" s="209"/>
    </row>
    <row r="6" spans="1:10" ht="15.75" x14ac:dyDescent="0.25">
      <c r="A6" s="4">
        <v>4</v>
      </c>
      <c r="B6" s="251"/>
      <c r="C6" s="251"/>
      <c r="D6" s="251"/>
      <c r="E6" s="251"/>
      <c r="F6" s="209"/>
      <c r="G6" s="209"/>
      <c r="H6" s="209"/>
      <c r="I6" s="209"/>
      <c r="J6" s="209"/>
    </row>
    <row r="7" spans="1:10" ht="15.75" x14ac:dyDescent="0.25">
      <c r="A7" s="4">
        <v>5</v>
      </c>
      <c r="B7" s="251"/>
      <c r="C7" s="251"/>
      <c r="D7" s="251"/>
      <c r="E7" s="251"/>
      <c r="F7" s="209"/>
      <c r="G7" s="209"/>
      <c r="H7" s="209"/>
      <c r="I7" s="209"/>
      <c r="J7" s="209"/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 t="str">
        <f>('55-64 Male Scratch Finals'!B3:B3)</f>
        <v>York</v>
      </c>
      <c r="C27" s="21" t="str">
        <f>('55-64 Male Scratch Finals'!C3:C3)</f>
        <v>Bret</v>
      </c>
      <c r="D27" s="21">
        <f>('55-64 Male Scratch Finals'!D3:D3)</f>
        <v>0</v>
      </c>
      <c r="E27" s="21">
        <f>('55-64 Male Scratch Finals'!E3:E3)</f>
        <v>0</v>
      </c>
      <c r="F27" s="21">
        <f>('55-64 Male Scratch Finals'!F3:F3)</f>
        <v>215</v>
      </c>
      <c r="G27" s="21">
        <f>('55-64 Male Scratch Finals'!G3:G3)</f>
        <v>199</v>
      </c>
      <c r="H27" s="21">
        <f>('55-64 Male Scratch Finals'!H3:H3)</f>
        <v>233</v>
      </c>
      <c r="I27" s="21">
        <f>('55-64 Male Scratch Finals'!I3:I3)</f>
        <v>647</v>
      </c>
      <c r="J27" s="21">
        <f>('55-64 Male Scratch Finals'!J3:J3)</f>
        <v>647</v>
      </c>
    </row>
    <row r="28" spans="1:10" ht="15.75" x14ac:dyDescent="0.25">
      <c r="A28" s="163" t="s">
        <v>10</v>
      </c>
      <c r="B28" s="23" t="str">
        <f>('55-64 Male Scratch Finals'!B4:B4)</f>
        <v>Miller</v>
      </c>
      <c r="C28" s="23" t="str">
        <f>('55-64 Male Scratch Finals'!C4:C4)</f>
        <v>Robert</v>
      </c>
      <c r="D28" s="23">
        <f>('55-64 Male Scratch Finals'!D4:D4)</f>
        <v>0</v>
      </c>
      <c r="E28" s="23">
        <f>('55-64 Male Scratch Finals'!E4:E4)</f>
        <v>0</v>
      </c>
      <c r="F28" s="23">
        <f>('55-64 Male Scratch Finals'!F4:F4)</f>
        <v>189</v>
      </c>
      <c r="G28" s="23">
        <f>('55-64 Male Scratch Finals'!G4:G4)</f>
        <v>171</v>
      </c>
      <c r="H28" s="23">
        <f>('55-64 Male Scratch Finals'!H4:H4)</f>
        <v>171</v>
      </c>
      <c r="I28" s="23">
        <f>('55-64 Male Scratch Finals'!I4:I4)</f>
        <v>531</v>
      </c>
      <c r="J28" s="23">
        <f>('55-64 Male Scratch Finals'!J4:J4)</f>
        <v>531</v>
      </c>
    </row>
    <row r="29" spans="1:10" ht="16.5" thickBot="1" x14ac:dyDescent="0.3">
      <c r="A29" s="137" t="s">
        <v>11</v>
      </c>
      <c r="B29" s="25">
        <f>('55-64 Male Scratch Finals'!B5:B5)</f>
        <v>0</v>
      </c>
      <c r="C29" s="25">
        <f>('55-64 Male Scratch Finals'!C5:C5)</f>
        <v>0</v>
      </c>
      <c r="D29" s="25">
        <f>('55-64 Male Scratch Finals'!D5:D5)</f>
        <v>0</v>
      </c>
      <c r="E29" s="25">
        <f>('55-64 Male Scratch Finals'!E5:E5)</f>
        <v>0</v>
      </c>
      <c r="F29" s="25">
        <f>('55-64 Male Scratch Finals'!F5:F5)</f>
        <v>0</v>
      </c>
      <c r="G29" s="25">
        <f>('55-64 Male Scratch Finals'!G5:G5)</f>
        <v>0</v>
      </c>
      <c r="H29" s="25">
        <f>('55-64 Male Scratch Finals'!H5:H5)</f>
        <v>0</v>
      </c>
      <c r="I29" s="25">
        <f>('55-64 Male Scratch Finals'!I5:I5)</f>
        <v>0</v>
      </c>
      <c r="J29" s="25">
        <f>('55-64 Male Scratch Finals'!J5:J5)</f>
        <v>0</v>
      </c>
    </row>
  </sheetData>
  <autoFilter ref="B1:J4">
    <sortState ref="B4:J4">
      <sortCondition descending="1" ref="J3:J4"/>
    </sortState>
  </autoFilter>
  <mergeCells count="11">
    <mergeCell ref="A24:J24"/>
    <mergeCell ref="A25:A26"/>
    <mergeCell ref="D25:D26"/>
    <mergeCell ref="E25:E26"/>
    <mergeCell ref="I25:I26"/>
    <mergeCell ref="J1:J2"/>
    <mergeCell ref="B1:B2"/>
    <mergeCell ref="C1:C2"/>
    <mergeCell ref="D1:D2"/>
    <mergeCell ref="E1:E2"/>
    <mergeCell ref="I1:I2"/>
  </mergeCells>
  <pageMargins left="0.7" right="0.7" top="0.75" bottom="0.75" header="0.3" footer="0.3"/>
  <pageSetup orientation="landscape" r:id="rId1"/>
  <headerFooter>
    <oddHeader>&amp;L&amp;12Suburban Bowlerama, York, PA&amp;C&amp;12 2016 Keystone State Games&amp;R&amp;12Finals Round</oddHeader>
    <oddFooter>&amp;L&amp;12Printed &amp;D
Time &amp;T&amp;C&amp;"Arial,Bold Italic"&amp;12 55-64 Male - Scratch Finals&amp;R&amp;12Page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P7" sqref="P7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70"/>
      <c r="M1" s="370"/>
      <c r="N1" s="199" t="s">
        <v>5</v>
      </c>
      <c r="O1" s="199" t="s">
        <v>5</v>
      </c>
      <c r="P1" s="317" t="s">
        <v>2</v>
      </c>
      <c r="Q1" s="334" t="s">
        <v>13</v>
      </c>
      <c r="R1" s="321" t="s">
        <v>3</v>
      </c>
    </row>
    <row r="2" spans="1:18" ht="16.5" thickBot="1" x14ac:dyDescent="0.3"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200">
        <v>4</v>
      </c>
      <c r="K2" s="371"/>
      <c r="L2" s="372"/>
      <c r="M2" s="372"/>
      <c r="N2" s="200">
        <v>5</v>
      </c>
      <c r="O2" s="200">
        <v>6</v>
      </c>
      <c r="P2" s="352"/>
      <c r="Q2" s="358"/>
      <c r="R2" s="359"/>
    </row>
    <row r="3" spans="1:18" s="19" customFormat="1" ht="16.5" thickBot="1" x14ac:dyDescent="0.3">
      <c r="A3" s="4">
        <v>1</v>
      </c>
      <c r="B3" s="265"/>
      <c r="C3" s="265"/>
      <c r="D3" s="265"/>
      <c r="E3" s="266"/>
      <c r="F3" s="266"/>
      <c r="G3" s="267"/>
      <c r="H3" s="267"/>
      <c r="I3" s="267"/>
      <c r="J3" s="229"/>
      <c r="K3" s="215"/>
      <c r="L3" s="215"/>
      <c r="M3" s="215"/>
      <c r="N3" s="252"/>
      <c r="O3" s="268"/>
      <c r="P3" s="273">
        <f>SUM(G3:O3)</f>
        <v>0</v>
      </c>
      <c r="Q3" s="215">
        <f>ROUNDDOWN((220-F3)*0.8,0)*3</f>
        <v>528</v>
      </c>
      <c r="R3" s="215">
        <f>+Q3+P3</f>
        <v>528</v>
      </c>
    </row>
    <row r="4" spans="1:18" s="19" customFormat="1" ht="15.75" x14ac:dyDescent="0.25">
      <c r="A4" s="4">
        <v>2</v>
      </c>
      <c r="B4" s="218"/>
      <c r="C4" s="218"/>
      <c r="D4" s="265"/>
      <c r="E4" s="218"/>
      <c r="F4" s="218"/>
      <c r="G4" s="207"/>
      <c r="H4" s="207"/>
      <c r="I4" s="207"/>
      <c r="J4" s="208"/>
      <c r="K4" s="230"/>
      <c r="L4" s="230"/>
      <c r="M4" s="230"/>
      <c r="N4" s="30"/>
      <c r="O4" s="35"/>
      <c r="P4" s="259">
        <f>SUM(G4:O4)</f>
        <v>0</v>
      </c>
      <c r="Q4" s="215">
        <f>ROUNDDOWN((220-F4)*0.8,0)*3</f>
        <v>528</v>
      </c>
      <c r="R4" s="215">
        <f>+Q4+P4</f>
        <v>528</v>
      </c>
    </row>
    <row r="5" spans="1:18" s="19" customFormat="1" ht="15.75" x14ac:dyDescent="0.25">
      <c r="A5" s="4">
        <v>3</v>
      </c>
      <c r="B5" s="207"/>
      <c r="C5" s="207"/>
      <c r="D5" s="207"/>
      <c r="E5" s="207"/>
      <c r="F5" s="207"/>
      <c r="G5" s="207"/>
      <c r="H5" s="207"/>
      <c r="I5" s="207"/>
      <c r="J5" s="208"/>
      <c r="K5" s="215"/>
      <c r="L5" s="215"/>
      <c r="M5" s="215"/>
      <c r="N5" s="30"/>
      <c r="O5" s="35"/>
      <c r="P5" s="259">
        <f>SUM(G5:O5)</f>
        <v>0</v>
      </c>
      <c r="Q5" s="215">
        <f>ROUNDDOWN((220-F5)*0.8,0)*3</f>
        <v>528</v>
      </c>
      <c r="R5" s="215">
        <f>+Q5+P5</f>
        <v>528</v>
      </c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259">
        <f>SUM(G6:O6)</f>
        <v>0</v>
      </c>
      <c r="Q6" s="215">
        <f>ROUNDDOWN((220-F6)*0.8,0)*3</f>
        <v>528</v>
      </c>
      <c r="R6" s="215">
        <f>+Q6+P6</f>
        <v>528</v>
      </c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259">
        <f>SUM(G7:O7)</f>
        <v>0</v>
      </c>
      <c r="Q7" s="215">
        <f>ROUNDDOWN((220-F7)*0.8,0)*3</f>
        <v>528</v>
      </c>
      <c r="R7" s="215">
        <f>+Q7+P7</f>
        <v>528</v>
      </c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69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2"/>
      <c r="Q33" s="257"/>
      <c r="R33" s="2"/>
    </row>
  </sheetData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r:id="rId1"/>
  <headerFooter>
    <oddHeader>&amp;L&amp;12Suburban Bowlerama, York, PA&amp;C&amp;12 2016 Keystone State Games&amp;R&amp;12Qualifying Round</oddHeader>
    <oddFooter>&amp;L&amp;12Printed &amp;D
Time &amp;T&amp;C&amp;"Arial,Bold Italic"&amp;12 65-over Female - Handicap Qualifying&amp;R&amp;12Page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="115" zoomScaleNormal="100" zoomScalePageLayoutView="115" workbookViewId="0">
      <selection activeCell="N4" sqref="N4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55"/>
      <c r="M1" s="355"/>
      <c r="N1" s="334" t="s">
        <v>13</v>
      </c>
      <c r="O1" s="321" t="s">
        <v>3</v>
      </c>
    </row>
    <row r="2" spans="1:15" ht="16.5" thickBot="1" x14ac:dyDescent="0.3">
      <c r="A2" s="184"/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352"/>
      <c r="K2" s="356"/>
      <c r="L2" s="357"/>
      <c r="M2" s="357"/>
      <c r="N2" s="358"/>
      <c r="O2" s="359"/>
    </row>
    <row r="3" spans="1:15" ht="15.75" x14ac:dyDescent="0.25">
      <c r="A3" s="4">
        <v>1</v>
      </c>
      <c r="B3" s="217">
        <f>('65over Female Hdcp Qualifier'!B3)</f>
        <v>0</v>
      </c>
      <c r="C3" s="217">
        <f>('65over Female Hdcp Qualifier'!C3)</f>
        <v>0</v>
      </c>
      <c r="D3" s="217">
        <f>('65over Female Hdcp Qualifier'!D3)</f>
        <v>0</v>
      </c>
      <c r="E3" s="217">
        <f>('65over Female Hdcp Qualifier'!E3)</f>
        <v>0</v>
      </c>
      <c r="F3" s="217">
        <f>('65over Female Hdcp Qualifier'!F3)</f>
        <v>0</v>
      </c>
      <c r="G3" s="208"/>
      <c r="H3" s="208"/>
      <c r="I3" s="208"/>
      <c r="J3" s="209">
        <f>SUM(G3:I3)</f>
        <v>0</v>
      </c>
      <c r="K3" s="209"/>
      <c r="L3" s="209"/>
      <c r="M3" s="210"/>
      <c r="N3" s="210">
        <f>ROUNDDOWN((220-F3)*0.8,0)*3</f>
        <v>528</v>
      </c>
      <c r="O3" s="210">
        <f>SUM(J3:N3)</f>
        <v>528</v>
      </c>
    </row>
    <row r="4" spans="1:15" ht="15.75" x14ac:dyDescent="0.25">
      <c r="A4" s="4">
        <v>2</v>
      </c>
      <c r="B4" s="206">
        <f>('65over Female Hdcp Qualifier'!B4)</f>
        <v>0</v>
      </c>
      <c r="C4" s="206">
        <f>('65over Female Hdcp Qualifier'!C4)</f>
        <v>0</v>
      </c>
      <c r="D4" s="206">
        <f>('65over Female Hdcp Qualifier'!D4)</f>
        <v>0</v>
      </c>
      <c r="E4" s="206">
        <f>('65over Female Hdcp Qualifier'!E4)</f>
        <v>0</v>
      </c>
      <c r="F4" s="206">
        <f>('65over Female Hdcp Qualifier'!F4)</f>
        <v>0</v>
      </c>
      <c r="G4" s="211"/>
      <c r="H4" s="211"/>
      <c r="I4" s="209"/>
      <c r="J4" s="209">
        <f>SUM(G4:I4)</f>
        <v>0</v>
      </c>
      <c r="K4" s="209"/>
      <c r="L4" s="209"/>
      <c r="M4" s="210"/>
      <c r="N4" s="210">
        <f>ROUNDDOWN((220-F4)*0.8,0)*3</f>
        <v>528</v>
      </c>
      <c r="O4" s="210">
        <f>SUM(J4:N4)</f>
        <v>528</v>
      </c>
    </row>
    <row r="5" spans="1:15" ht="15.75" x14ac:dyDescent="0.25">
      <c r="A5" s="4">
        <v>3</v>
      </c>
      <c r="B5" s="206">
        <f>('65over Female Hdcp Qualifier'!B5)</f>
        <v>0</v>
      </c>
      <c r="C5" s="206">
        <f>('65over Female Hdcp Qualifier'!C5)</f>
        <v>0</v>
      </c>
      <c r="D5" s="206">
        <f>('65over Female Hdcp Qualifier'!D5)</f>
        <v>0</v>
      </c>
      <c r="E5" s="206">
        <f>('65over Female Hdcp Qualifier'!E5)</f>
        <v>0</v>
      </c>
      <c r="F5" s="206">
        <f>('65over Female Hdcp Qualifier'!F5)</f>
        <v>0</v>
      </c>
      <c r="G5" s="207"/>
      <c r="H5" s="207"/>
      <c r="I5" s="207"/>
      <c r="J5" s="209">
        <f>SUM(G5:I5)</f>
        <v>0</v>
      </c>
      <c r="K5" s="209"/>
      <c r="L5" s="209"/>
      <c r="M5" s="210"/>
      <c r="N5" s="210">
        <f>ROUNDDOWN((220-F5)*0.8,0)*3</f>
        <v>528</v>
      </c>
      <c r="O5" s="210">
        <f>SUM(J5:N5)</f>
        <v>528</v>
      </c>
    </row>
    <row r="6" spans="1:15" ht="15.75" x14ac:dyDescent="0.25">
      <c r="A6" s="4">
        <v>4</v>
      </c>
      <c r="B6" s="206">
        <f>('65over Female Hdcp Qualifier'!B6)</f>
        <v>0</v>
      </c>
      <c r="C6" s="206">
        <f>('65over Female Hdcp Qualifier'!C6)</f>
        <v>0</v>
      </c>
      <c r="D6" s="206">
        <f>('65over Female Hdcp Qualifier'!D6)</f>
        <v>0</v>
      </c>
      <c r="E6" s="206">
        <f>('65over Female Hdcp Qualifier'!E6)</f>
        <v>0</v>
      </c>
      <c r="F6" s="206">
        <f>('65over Female Hdcp Qualifier'!F6)</f>
        <v>0</v>
      </c>
      <c r="G6" s="207"/>
      <c r="H6" s="207"/>
      <c r="I6" s="207"/>
      <c r="J6" s="209">
        <f>SUM(G6:I6)</f>
        <v>0</v>
      </c>
      <c r="K6" s="209"/>
      <c r="L6" s="209"/>
      <c r="M6" s="210"/>
      <c r="N6" s="210">
        <f>ROUNDDOWN((220-F6)*0.8,0)*3</f>
        <v>528</v>
      </c>
      <c r="O6" s="210">
        <f>SUM(J6:N6)</f>
        <v>528</v>
      </c>
    </row>
    <row r="7" spans="1:15" ht="15.75" x14ac:dyDescent="0.25">
      <c r="A7" s="4">
        <v>5</v>
      </c>
      <c r="B7" s="270">
        <f>('65over Female Hdcp Qualifier'!B7)</f>
        <v>0</v>
      </c>
      <c r="C7" s="270">
        <f>('65over Female Hdcp Qualifier'!C7)</f>
        <v>0</v>
      </c>
      <c r="D7" s="270">
        <f>('65over Female Hdcp Qualifier'!D7)</f>
        <v>0</v>
      </c>
      <c r="E7" s="270">
        <f>('65over Female Hdcp Qualifier'!E7)</f>
        <v>0</v>
      </c>
      <c r="F7" s="270">
        <f>('65over Female Hdcp Qualifier'!F7)</f>
        <v>0</v>
      </c>
      <c r="G7" s="211"/>
      <c r="H7" s="211"/>
      <c r="I7" s="211"/>
      <c r="J7" s="209">
        <f>SUM(G7:I7)</f>
        <v>0</v>
      </c>
      <c r="K7" s="209"/>
      <c r="L7" s="209"/>
      <c r="M7" s="210"/>
      <c r="N7" s="210">
        <f>ROUNDDOWN((220-F7)*0.8,0)*3</f>
        <v>528</v>
      </c>
      <c r="O7" s="210">
        <f>SUM(J7:N7)</f>
        <v>528</v>
      </c>
    </row>
    <row r="8" spans="1:15" ht="15.75" x14ac:dyDescent="0.25">
      <c r="A8" s="4">
        <v>6</v>
      </c>
      <c r="B8" s="9"/>
      <c r="C8" s="9"/>
      <c r="D8" s="9"/>
      <c r="E8" s="9"/>
      <c r="F8" s="9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61"/>
      <c r="O24" s="362"/>
    </row>
    <row r="25" spans="1:15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64"/>
      <c r="M25" s="365"/>
      <c r="N25" s="317" t="s">
        <v>8</v>
      </c>
      <c r="O25" s="5" t="s">
        <v>14</v>
      </c>
    </row>
    <row r="26" spans="1:15" ht="16.5" thickBot="1" x14ac:dyDescent="0.3">
      <c r="A26" s="363"/>
      <c r="B26" s="14" t="s">
        <v>16</v>
      </c>
      <c r="C26" s="15" t="s">
        <v>16</v>
      </c>
      <c r="D26" s="354"/>
      <c r="E26" s="354"/>
      <c r="F26" s="354"/>
      <c r="G26" s="15">
        <v>1</v>
      </c>
      <c r="H26" s="15">
        <v>2</v>
      </c>
      <c r="I26" s="15">
        <v>3</v>
      </c>
      <c r="J26" s="354"/>
      <c r="K26" s="366"/>
      <c r="L26" s="367"/>
      <c r="M26" s="368"/>
      <c r="N26" s="354"/>
      <c r="O26" s="13" t="s">
        <v>2</v>
      </c>
    </row>
    <row r="27" spans="1:15" ht="15.75" x14ac:dyDescent="0.25">
      <c r="A27" s="135" t="s">
        <v>9</v>
      </c>
      <c r="B27" s="21">
        <f>('65over Female Hdcp Finals'!B3:B3)</f>
        <v>0</v>
      </c>
      <c r="C27" s="21">
        <f>('65over Female Hdcp Finals'!C3:C3)</f>
        <v>0</v>
      </c>
      <c r="D27" s="21">
        <f>('65over Female Hdcp Finals'!D3:D3)</f>
        <v>0</v>
      </c>
      <c r="E27" s="21">
        <f>('65over Female Hdcp Finals'!E3:E3)</f>
        <v>0</v>
      </c>
      <c r="F27" s="21">
        <f>('65over Female Hdcp Finals'!F3:F3)</f>
        <v>0</v>
      </c>
      <c r="G27" s="21">
        <f>('65over Female Hdcp Finals'!G3:G3)</f>
        <v>0</v>
      </c>
      <c r="H27" s="21">
        <f>('65over Female Hdcp Finals'!H3:H3)</f>
        <v>0</v>
      </c>
      <c r="I27" s="21">
        <f>('65over Female Hdcp Finals'!I3:I3)</f>
        <v>0</v>
      </c>
      <c r="J27" s="21">
        <f>('65over Female Hdcp Finals'!J3:J3)</f>
        <v>0</v>
      </c>
      <c r="K27" s="21">
        <f>('65over Female Hdcp Finals'!K3:K3)</f>
        <v>0</v>
      </c>
      <c r="L27" s="21">
        <f>('65over Female Hdcp Finals'!L3:L3)</f>
        <v>0</v>
      </c>
      <c r="M27" s="21">
        <f>('65over Female Hdcp Finals'!M3:M3)</f>
        <v>0</v>
      </c>
      <c r="N27" s="21">
        <f>('65over Female Hdcp Finals'!N3:N3)</f>
        <v>528</v>
      </c>
      <c r="O27" s="21">
        <f>('65over Female Hdcp Finals'!O3:O3)</f>
        <v>528</v>
      </c>
    </row>
    <row r="28" spans="1:15" ht="15.75" x14ac:dyDescent="0.25">
      <c r="A28" s="136" t="s">
        <v>10</v>
      </c>
      <c r="B28" s="23">
        <f>('65over Female Hdcp Finals'!B4:B4)</f>
        <v>0</v>
      </c>
      <c r="C28" s="23">
        <f>('65over Female Hdcp Finals'!C4:C4)</f>
        <v>0</v>
      </c>
      <c r="D28" s="23">
        <f>('65over Female Hdcp Finals'!D4:D4)</f>
        <v>0</v>
      </c>
      <c r="E28" s="23">
        <f>('65over Female Hdcp Finals'!E4:E4)</f>
        <v>0</v>
      </c>
      <c r="F28" s="23">
        <f>('65over Female Hdcp Finals'!F4:F4)</f>
        <v>0</v>
      </c>
      <c r="G28" s="23">
        <f>('65over Female Hdcp Finals'!G4:G4)</f>
        <v>0</v>
      </c>
      <c r="H28" s="23">
        <f>('65over Female Hdcp Finals'!H4:H4)</f>
        <v>0</v>
      </c>
      <c r="I28" s="23">
        <f>('65over Female Hdcp Finals'!I4:I4)</f>
        <v>0</v>
      </c>
      <c r="J28" s="23">
        <f>('65over Female Hdcp Finals'!J4:J4)</f>
        <v>0</v>
      </c>
      <c r="K28" s="23">
        <f>('65over Female Hdcp Finals'!K4:K4)</f>
        <v>0</v>
      </c>
      <c r="L28" s="23">
        <f>('65over Female Hdcp Finals'!L4:L4)</f>
        <v>0</v>
      </c>
      <c r="M28" s="23">
        <f>('65over Female Hdcp Finals'!M4:M4)</f>
        <v>0</v>
      </c>
      <c r="N28" s="23">
        <f>('65over Female Hdcp Finals'!N4:N4)</f>
        <v>528</v>
      </c>
      <c r="O28" s="23">
        <f>('65over Female Hdcp Finals'!O4:O4)</f>
        <v>528</v>
      </c>
    </row>
    <row r="29" spans="1:15" ht="16.5" thickBot="1" x14ac:dyDescent="0.3">
      <c r="A29" s="137" t="s">
        <v>11</v>
      </c>
      <c r="B29" s="25">
        <f>('65over Female Hdcp Finals'!B5:B5)</f>
        <v>0</v>
      </c>
      <c r="C29" s="25">
        <f>('65over Female Hdcp Finals'!C5:C5)</f>
        <v>0</v>
      </c>
      <c r="D29" s="25">
        <f>('65over Female Hdcp Finals'!D5:D5)</f>
        <v>0</v>
      </c>
      <c r="E29" s="25">
        <f>('65over Female Hdcp Finals'!E5:E5)</f>
        <v>0</v>
      </c>
      <c r="F29" s="25">
        <f>('65over Female Hdcp Finals'!F5:F5)</f>
        <v>0</v>
      </c>
      <c r="G29" s="25">
        <f>('65over Female Hdcp Finals'!G5:G5)</f>
        <v>0</v>
      </c>
      <c r="H29" s="25">
        <f>('65over Female Hdcp Finals'!H5:H5)</f>
        <v>0</v>
      </c>
      <c r="I29" s="25">
        <f>('65over Female Hdcp Finals'!I5:I5)</f>
        <v>0</v>
      </c>
      <c r="J29" s="25">
        <f>('65over Female Hdcp Finals'!J5:J5)</f>
        <v>0</v>
      </c>
      <c r="K29" s="25">
        <f>('65over Female Hdcp Finals'!K5:K5)</f>
        <v>0</v>
      </c>
      <c r="L29" s="25">
        <f>('65over Female Hdcp Finals'!L5:L5)</f>
        <v>0</v>
      </c>
      <c r="M29" s="25">
        <f>('65over Female Hdcp Finals'!M5:M5)</f>
        <v>0</v>
      </c>
      <c r="N29" s="25">
        <f>('65over Female Hdcp Finals'!N5:N5)</f>
        <v>528</v>
      </c>
      <c r="O29" s="25">
        <f>('65over Female Hdcp Finals'!O5:O5)</f>
        <v>528</v>
      </c>
    </row>
  </sheetData>
  <mergeCells count="17"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  <mergeCell ref="F1:F2"/>
    <mergeCell ref="J1:J2"/>
    <mergeCell ref="N25:N26"/>
    <mergeCell ref="K1:M2"/>
  </mergeCells>
  <pageMargins left="0.7" right="0.7" top="0.75" bottom="0.75" header="0.3" footer="0.3"/>
  <pageSetup scale="97" orientation="landscape" r:id="rId1"/>
  <headerFooter>
    <oddHeader>&amp;L&amp;12Suburban Bowlerama, York, PA&amp;C&amp;12 2016 Keystone State Games&amp;R&amp;12Finals Round</oddHeader>
    <oddFooter>&amp;L&amp;12Printed &amp;D
Time &amp;T&amp;C&amp;"Arial,Bold Italic"&amp;12 65-over Female - Handicap Finals&amp;R&amp;12Page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100" workbookViewId="0">
      <selection activeCell="M21" sqref="M21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0" style="2" hidden="1" customWidth="1"/>
    <col min="12" max="12" width="9.140625" style="2"/>
    <col min="13" max="13" width="14.5703125" style="2" customWidth="1"/>
    <col min="14" max="14" width="9.28515625" style="2" customWidth="1"/>
    <col min="15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228"/>
      <c r="C3" s="228"/>
      <c r="D3" s="228"/>
      <c r="E3" s="228"/>
      <c r="F3" s="208"/>
      <c r="G3" s="208"/>
      <c r="H3" s="208"/>
      <c r="I3" s="209"/>
      <c r="J3" s="210"/>
      <c r="K3" s="271"/>
      <c r="L3" s="258">
        <f>SUM(F3:K3)</f>
        <v>0</v>
      </c>
      <c r="M3" s="31">
        <f>SUM(F3:K3)</f>
        <v>0</v>
      </c>
    </row>
    <row r="4" spans="1:13" s="19" customFormat="1" ht="15.75" x14ac:dyDescent="0.25">
      <c r="A4" s="16">
        <v>2</v>
      </c>
      <c r="B4" s="250"/>
      <c r="C4" s="250"/>
      <c r="D4" s="250"/>
      <c r="E4" s="250"/>
      <c r="F4" s="207"/>
      <c r="G4" s="207"/>
      <c r="H4" s="208"/>
      <c r="I4" s="209"/>
      <c r="J4" s="210"/>
      <c r="K4" s="31"/>
      <c r="L4" s="31">
        <f>SUM(F4:K4)</f>
        <v>0</v>
      </c>
      <c r="M4" s="31">
        <f>SUM(F4:K4)</f>
        <v>0</v>
      </c>
    </row>
    <row r="5" spans="1:13" s="19" customFormat="1" ht="15.75" x14ac:dyDescent="0.25">
      <c r="A5" s="16">
        <v>3</v>
      </c>
      <c r="B5" s="169"/>
      <c r="C5" s="169"/>
      <c r="D5" s="169"/>
      <c r="E5" s="169"/>
      <c r="F5" s="207"/>
      <c r="G5" s="207"/>
      <c r="H5" s="208"/>
      <c r="I5" s="209"/>
      <c r="J5" s="210"/>
      <c r="K5" s="31"/>
      <c r="L5" s="31">
        <f>SUM(F5:K5)</f>
        <v>0</v>
      </c>
      <c r="M5" s="31">
        <f>SUM(F5:K5)</f>
        <v>0</v>
      </c>
    </row>
    <row r="6" spans="1:13" s="19" customFormat="1" ht="15.75" x14ac:dyDescent="0.25">
      <c r="A6" s="16">
        <v>4</v>
      </c>
      <c r="B6" s="169"/>
      <c r="C6" s="169"/>
      <c r="D6" s="169"/>
      <c r="E6" s="169"/>
      <c r="F6" s="207"/>
      <c r="G6" s="207"/>
      <c r="H6" s="208"/>
      <c r="I6" s="209"/>
      <c r="J6" s="210"/>
      <c r="K6" s="31"/>
      <c r="L6" s="31">
        <f>SUM(F6:K6)</f>
        <v>0</v>
      </c>
      <c r="M6" s="31">
        <f>SUM(F6:K6)</f>
        <v>0</v>
      </c>
    </row>
    <row r="7" spans="1:13" s="19" customFormat="1" ht="15.75" x14ac:dyDescent="0.25">
      <c r="A7" s="16">
        <v>5</v>
      </c>
      <c r="B7" s="29"/>
      <c r="C7" s="29"/>
      <c r="D7" s="29"/>
      <c r="E7" s="29"/>
      <c r="F7" s="20"/>
      <c r="G7" s="20"/>
      <c r="H7" s="123"/>
      <c r="I7" s="17"/>
      <c r="J7" s="89"/>
      <c r="K7" s="31"/>
      <c r="L7" s="31">
        <f>SUM(F7:K7)</f>
        <v>0</v>
      </c>
      <c r="M7" s="31">
        <f>SUM(F7:K7)</f>
        <v>0</v>
      </c>
    </row>
    <row r="8" spans="1:13" s="19" customFormat="1" ht="15.75" x14ac:dyDescent="0.25">
      <c r="A8" s="16">
        <v>6</v>
      </c>
      <c r="B8" s="29"/>
      <c r="C8" s="29"/>
      <c r="D8" s="29"/>
      <c r="E8" s="29"/>
      <c r="F8" s="20"/>
      <c r="G8" s="20"/>
      <c r="H8" s="123"/>
      <c r="I8" s="17"/>
      <c r="J8" s="89"/>
      <c r="K8" s="31"/>
      <c r="L8" s="31"/>
      <c r="M8" s="31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17.25" customHeight="1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mergeCells count="7">
    <mergeCell ref="M1:M2"/>
    <mergeCell ref="A33:J33"/>
    <mergeCell ref="B1:B2"/>
    <mergeCell ref="C1:C2"/>
    <mergeCell ref="D1:D2"/>
    <mergeCell ref="E1:E2"/>
    <mergeCell ref="L1:L2"/>
  </mergeCells>
  <pageMargins left="0.7" right="0.7" top="0.75" bottom="0.75" header="0.3" footer="0.3"/>
  <pageSetup scale="98" orientation="landscape" r:id="rId1"/>
  <headerFooter>
    <oddHeader>&amp;L&amp;12Suburban Bowlerama, York, PA&amp;C&amp;12 2016 Keystone State Games&amp;R&amp;12Qualifying Round</oddHeader>
    <oddFooter>&amp;L&amp;12Printed &amp;D
Time &amp;T&amp;C&amp;"Arial,Bold Italic"&amp;12 65-over Female - Scratch Qualifying&amp;R&amp;12Page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100" workbookViewId="0">
      <selection activeCell="B3" sqref="B3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5.75" x14ac:dyDescent="0.25">
      <c r="A3" s="4">
        <v>1</v>
      </c>
      <c r="B3" s="231">
        <f>('65over Female Scratch Qualifier'!B3)</f>
        <v>0</v>
      </c>
      <c r="C3" s="231">
        <f>('65over Female Scratch Qualifier'!C3)</f>
        <v>0</v>
      </c>
      <c r="D3" s="231">
        <f>('65over Female Scratch Qualifier'!D3)</f>
        <v>0</v>
      </c>
      <c r="E3" s="231">
        <f>('65over Female Scratch Qualifier'!E3)</f>
        <v>0</v>
      </c>
      <c r="F3" s="209"/>
      <c r="G3" s="209"/>
      <c r="H3" s="209"/>
      <c r="I3" s="209">
        <f>SUM(F3:H3)</f>
        <v>0</v>
      </c>
      <c r="J3" s="209">
        <f>SUM(F3:H3)</f>
        <v>0</v>
      </c>
    </row>
    <row r="4" spans="1:10" ht="15.75" x14ac:dyDescent="0.25">
      <c r="A4" s="4">
        <v>2</v>
      </c>
      <c r="B4" s="251">
        <f>('65over Female Scratch Qualifier'!B4)</f>
        <v>0</v>
      </c>
      <c r="C4" s="251">
        <f>('65over Female Scratch Qualifier'!C4)</f>
        <v>0</v>
      </c>
      <c r="D4" s="251">
        <f>('65over Female Scratch Qualifier'!D4)</f>
        <v>0</v>
      </c>
      <c r="E4" s="251">
        <f>('65over Female Scratch Qualifier'!E4)</f>
        <v>0</v>
      </c>
      <c r="F4" s="209"/>
      <c r="G4" s="209"/>
      <c r="H4" s="209"/>
      <c r="I4" s="209">
        <f>SUM(F4:H4)</f>
        <v>0</v>
      </c>
      <c r="J4" s="209">
        <f>SUM(F4:H4)</f>
        <v>0</v>
      </c>
    </row>
    <row r="5" spans="1:10" ht="15.75" x14ac:dyDescent="0.25">
      <c r="A5" s="4">
        <v>3</v>
      </c>
      <c r="B5" s="251">
        <f>('65over Female Scratch Qualifier'!B5)</f>
        <v>0</v>
      </c>
      <c r="C5" s="251">
        <f>('65over Female Scratch Qualifier'!C5)</f>
        <v>0</v>
      </c>
      <c r="D5" s="251">
        <f>('65over Female Scratch Qualifier'!D5)</f>
        <v>0</v>
      </c>
      <c r="E5" s="251">
        <f>('65over Female Scratch Qualifier'!E5)</f>
        <v>0</v>
      </c>
      <c r="F5" s="209"/>
      <c r="G5" s="209"/>
      <c r="H5" s="209"/>
      <c r="I5" s="209">
        <f>SUM(F5:H5)</f>
        <v>0</v>
      </c>
      <c r="J5" s="209">
        <f>SUM(F5:H5)</f>
        <v>0</v>
      </c>
    </row>
    <row r="6" spans="1:10" ht="15.75" x14ac:dyDescent="0.25">
      <c r="A6" s="4">
        <v>4</v>
      </c>
      <c r="B6" s="251">
        <f>('65over Female Scratch Qualifier'!B6)</f>
        <v>0</v>
      </c>
      <c r="C6" s="251">
        <f>('65over Female Scratch Qualifier'!C6)</f>
        <v>0</v>
      </c>
      <c r="D6" s="251">
        <f>('65over Female Scratch Qualifier'!D6)</f>
        <v>0</v>
      </c>
      <c r="E6" s="251">
        <f>('65over Female Scratch Qualifier'!E6)</f>
        <v>0</v>
      </c>
      <c r="F6" s="209"/>
      <c r="G6" s="209"/>
      <c r="H6" s="209"/>
      <c r="I6" s="209">
        <f>SUM(F6:H6)</f>
        <v>0</v>
      </c>
      <c r="J6" s="209">
        <f>SUM(F6:H6)</f>
        <v>0</v>
      </c>
    </row>
    <row r="7" spans="1:10" ht="15.75" x14ac:dyDescent="0.25">
      <c r="A7" s="4">
        <v>5</v>
      </c>
      <c r="B7" s="251">
        <f>('65over Female Scratch Qualifier'!B7)</f>
        <v>0</v>
      </c>
      <c r="C7" s="251">
        <f>('65over Female Scratch Qualifier'!C7)</f>
        <v>0</v>
      </c>
      <c r="D7" s="251">
        <f>('65over Female Scratch Qualifier'!D7)</f>
        <v>0</v>
      </c>
      <c r="E7" s="251">
        <f>('65over Female Scratch Qualifier'!E7)</f>
        <v>0</v>
      </c>
      <c r="F7" s="209"/>
      <c r="G7" s="209"/>
      <c r="H7" s="209"/>
      <c r="I7" s="209">
        <f>SUM(F7:H7)</f>
        <v>0</v>
      </c>
      <c r="J7" s="209">
        <f>SUM(F7:H7)</f>
        <v>0</v>
      </c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>
        <f>('65over Female Scratch Finals'!B3:B3)</f>
        <v>0</v>
      </c>
      <c r="C27" s="21">
        <f>('65over Female Scratch Finals'!C3:C3)</f>
        <v>0</v>
      </c>
      <c r="D27" s="21">
        <f>('65over Female Scratch Finals'!D3:D3)</f>
        <v>0</v>
      </c>
      <c r="E27" s="21">
        <f>('65over Female Scratch Finals'!E3:E3)</f>
        <v>0</v>
      </c>
      <c r="F27" s="21">
        <f>('65over Female Scratch Finals'!F3:F3)</f>
        <v>0</v>
      </c>
      <c r="G27" s="21">
        <f>('65over Female Scratch Finals'!G3:G3)</f>
        <v>0</v>
      </c>
      <c r="H27" s="21">
        <f>('65over Female Scratch Finals'!H3:H3)</f>
        <v>0</v>
      </c>
      <c r="I27" s="21">
        <f>('65over Female Scratch Finals'!I3:I3)</f>
        <v>0</v>
      </c>
      <c r="J27" s="21">
        <f>('65over Female Scratch Finals'!J3:J3)</f>
        <v>0</v>
      </c>
    </row>
    <row r="28" spans="1:10" ht="15.75" x14ac:dyDescent="0.25">
      <c r="A28" s="163" t="s">
        <v>10</v>
      </c>
      <c r="B28" s="23">
        <f>('65over Female Scratch Finals'!B4:B4)</f>
        <v>0</v>
      </c>
      <c r="C28" s="23">
        <f>('65over Female Scratch Finals'!C4:C4)</f>
        <v>0</v>
      </c>
      <c r="D28" s="23">
        <f>('65over Female Scratch Finals'!D4:D4)</f>
        <v>0</v>
      </c>
      <c r="E28" s="23">
        <f>('65over Female Scratch Finals'!E4:E4)</f>
        <v>0</v>
      </c>
      <c r="F28" s="23">
        <f>('65over Female Scratch Finals'!F4:F4)</f>
        <v>0</v>
      </c>
      <c r="G28" s="23">
        <f>('65over Female Scratch Finals'!G4:G4)</f>
        <v>0</v>
      </c>
      <c r="H28" s="23">
        <f>('65over Female Scratch Finals'!H4:H4)</f>
        <v>0</v>
      </c>
      <c r="I28" s="23">
        <f>('65over Female Scratch Finals'!I4:I4)</f>
        <v>0</v>
      </c>
      <c r="J28" s="23">
        <f>('65over Female Scratch Finals'!J4:J4)</f>
        <v>0</v>
      </c>
    </row>
    <row r="29" spans="1:10" ht="16.5" thickBot="1" x14ac:dyDescent="0.3">
      <c r="A29" s="137" t="s">
        <v>11</v>
      </c>
      <c r="B29" s="25">
        <f>('65over Female Scratch Finals'!B5:B5)</f>
        <v>0</v>
      </c>
      <c r="C29" s="25">
        <f>('65over Female Scratch Finals'!C5:C5)</f>
        <v>0</v>
      </c>
      <c r="D29" s="25">
        <f>('65over Female Scratch Finals'!D5:D5)</f>
        <v>0</v>
      </c>
      <c r="E29" s="25">
        <f>('65over Female Scratch Finals'!E5:E5)</f>
        <v>0</v>
      </c>
      <c r="F29" s="25">
        <f>('65over Female Scratch Finals'!F5:F5)</f>
        <v>0</v>
      </c>
      <c r="G29" s="25">
        <f>('65over Female Scratch Finals'!G5:G5)</f>
        <v>0</v>
      </c>
      <c r="H29" s="25">
        <f>('65over Female Scratch Finals'!H5:H5)</f>
        <v>0</v>
      </c>
      <c r="I29" s="25">
        <f>('65over Female Scratch Finals'!I5:I5)</f>
        <v>0</v>
      </c>
      <c r="J29" s="25">
        <f>('65over Female Scratch Finals'!J5:J5)</f>
        <v>0</v>
      </c>
    </row>
  </sheetData>
  <mergeCells count="11">
    <mergeCell ref="J1:J2"/>
    <mergeCell ref="A24:J24"/>
    <mergeCell ref="A25:A26"/>
    <mergeCell ref="D25:D26"/>
    <mergeCell ref="E25:E26"/>
    <mergeCell ref="I25:I26"/>
    <mergeCell ref="B1:B2"/>
    <mergeCell ref="C1:C2"/>
    <mergeCell ref="D1:D2"/>
    <mergeCell ref="E1:E2"/>
    <mergeCell ref="I1:I2"/>
  </mergeCells>
  <pageMargins left="0.7" right="0.7" top="0.75" bottom="0.75" header="0.3" footer="0.3"/>
  <pageSetup orientation="landscape" r:id="rId1"/>
  <headerFooter>
    <oddHeader>&amp;L&amp;12Suburban Bowlerama, York, PA&amp;C&amp;12 2016 Keystone State Games&amp;R&amp;12Finals Round</oddHeader>
    <oddFooter>&amp;L&amp;12Printed &amp;D
Time &amp;T&amp;C&amp;"Arial,Bold Italic"&amp;12 65-over Female - Scratch Finals&amp;R&amp;12Page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G13" sqref="G13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70"/>
      <c r="M1" s="370"/>
      <c r="N1" s="199" t="s">
        <v>5</v>
      </c>
      <c r="O1" s="199" t="s">
        <v>5</v>
      </c>
      <c r="P1" s="317" t="s">
        <v>2</v>
      </c>
      <c r="Q1" s="334" t="s">
        <v>13</v>
      </c>
      <c r="R1" s="321" t="s">
        <v>3</v>
      </c>
    </row>
    <row r="2" spans="1:18" ht="16.5" thickBot="1" x14ac:dyDescent="0.3"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200">
        <v>4</v>
      </c>
      <c r="K2" s="371"/>
      <c r="L2" s="372"/>
      <c r="M2" s="372"/>
      <c r="N2" s="200">
        <v>5</v>
      </c>
      <c r="O2" s="200">
        <v>6</v>
      </c>
      <c r="P2" s="352"/>
      <c r="Q2" s="358"/>
      <c r="R2" s="359"/>
    </row>
    <row r="3" spans="1:18" s="19" customFormat="1" ht="16.5" thickBot="1" x14ac:dyDescent="0.3">
      <c r="A3" s="4">
        <v>1</v>
      </c>
      <c r="B3" s="265" t="s">
        <v>190</v>
      </c>
      <c r="C3" s="265" t="s">
        <v>191</v>
      </c>
      <c r="D3" s="265"/>
      <c r="E3" s="266"/>
      <c r="F3" s="266">
        <v>175</v>
      </c>
      <c r="G3" s="267">
        <v>194</v>
      </c>
      <c r="H3" s="267">
        <v>144</v>
      </c>
      <c r="I3" s="267">
        <v>169</v>
      </c>
      <c r="J3" s="229"/>
      <c r="K3" s="215"/>
      <c r="L3" s="215"/>
      <c r="M3" s="215"/>
      <c r="N3" s="252"/>
      <c r="O3" s="268"/>
      <c r="P3" s="273">
        <f>SUM(G3:O3)</f>
        <v>507</v>
      </c>
      <c r="Q3" s="215">
        <f>ROUNDDOWN((220-F3)*0.8,0)*3</f>
        <v>108</v>
      </c>
      <c r="R3" s="215">
        <f>+Q3+P3</f>
        <v>615</v>
      </c>
    </row>
    <row r="4" spans="1:18" s="19" customFormat="1" ht="15.75" x14ac:dyDescent="0.25">
      <c r="A4" s="4">
        <v>2</v>
      </c>
      <c r="B4" s="218"/>
      <c r="C4" s="218"/>
      <c r="D4" s="265"/>
      <c r="E4" s="218"/>
      <c r="F4" s="218"/>
      <c r="G4" s="207"/>
      <c r="H4" s="207"/>
      <c r="I4" s="207"/>
      <c r="J4" s="208"/>
      <c r="K4" s="230"/>
      <c r="L4" s="230"/>
      <c r="M4" s="230"/>
      <c r="N4" s="30"/>
      <c r="O4" s="35"/>
      <c r="P4" s="259">
        <f>SUM(G4:O4)</f>
        <v>0</v>
      </c>
      <c r="Q4" s="215"/>
      <c r="R4" s="215">
        <f>+Q4+P4</f>
        <v>0</v>
      </c>
    </row>
    <row r="5" spans="1:18" s="19" customFormat="1" ht="15.75" x14ac:dyDescent="0.25">
      <c r="A5" s="4">
        <v>3</v>
      </c>
      <c r="B5" s="207"/>
      <c r="C5" s="207"/>
      <c r="D5" s="207"/>
      <c r="E5" s="207"/>
      <c r="F5" s="207"/>
      <c r="G5" s="207"/>
      <c r="H5" s="207"/>
      <c r="I5" s="207"/>
      <c r="J5" s="208"/>
      <c r="K5" s="215"/>
      <c r="L5" s="215"/>
      <c r="M5" s="215"/>
      <c r="N5" s="30"/>
      <c r="O5" s="35"/>
      <c r="P5" s="259"/>
      <c r="Q5" s="215"/>
      <c r="R5" s="215"/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259"/>
      <c r="Q6" s="215"/>
      <c r="R6" s="215"/>
    </row>
    <row r="7" spans="1:18" s="19" customFormat="1" ht="15.75" x14ac:dyDescent="0.25">
      <c r="A7" s="4">
        <v>5</v>
      </c>
      <c r="B7" s="219"/>
      <c r="C7" s="219"/>
      <c r="D7" s="219"/>
      <c r="E7" s="219"/>
      <c r="F7" s="219"/>
      <c r="G7" s="207"/>
      <c r="H7" s="207"/>
      <c r="I7" s="207"/>
      <c r="J7" s="208"/>
      <c r="K7" s="215"/>
      <c r="L7" s="216"/>
      <c r="M7" s="216"/>
      <c r="N7" s="215"/>
      <c r="O7" s="215"/>
      <c r="P7" s="259"/>
      <c r="Q7" s="215"/>
      <c r="R7" s="215"/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 t="s">
        <v>123</v>
      </c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69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2"/>
      <c r="Q33" s="257"/>
      <c r="R33" s="2"/>
    </row>
  </sheetData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r:id="rId1"/>
  <headerFooter>
    <oddHeader>&amp;L&amp;12Suburban Bowlerama, York, PA&amp;C&amp;12 2016 Keystone State Games&amp;R&amp;12Qualifying Round</oddHeader>
    <oddFooter>&amp;L&amp;12Printed &amp;D
Time &amp;T&amp;C&amp;"Arial,Bold Italic"&amp;12 65-over Male - Handicap Qualifying&amp;R&amp;12Page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Normal="100" workbookViewId="0">
      <selection activeCell="O3" sqref="O3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55"/>
      <c r="M1" s="355"/>
      <c r="N1" s="334" t="s">
        <v>13</v>
      </c>
      <c r="O1" s="321" t="s">
        <v>3</v>
      </c>
    </row>
    <row r="2" spans="1:15" ht="16.5" thickBot="1" x14ac:dyDescent="0.3">
      <c r="A2" s="184"/>
      <c r="B2" s="352"/>
      <c r="C2" s="352"/>
      <c r="D2" s="352"/>
      <c r="E2" s="359"/>
      <c r="F2" s="359"/>
      <c r="G2" s="200">
        <v>1</v>
      </c>
      <c r="H2" s="200">
        <v>2</v>
      </c>
      <c r="I2" s="200">
        <v>3</v>
      </c>
      <c r="J2" s="352"/>
      <c r="K2" s="356"/>
      <c r="L2" s="357"/>
      <c r="M2" s="357"/>
      <c r="N2" s="358"/>
      <c r="O2" s="359"/>
    </row>
    <row r="3" spans="1:15" ht="15.75" x14ac:dyDescent="0.25">
      <c r="A3" s="4">
        <v>1</v>
      </c>
      <c r="B3" s="231" t="str">
        <f>('65over Male Hdcp Qualifier'!B3)</f>
        <v>Volker</v>
      </c>
      <c r="C3" s="231" t="str">
        <f>('65over Male Hdcp Qualifier'!C3)</f>
        <v>Jeff</v>
      </c>
      <c r="D3" s="231">
        <f>('65over Male Hdcp Qualifier'!D3)</f>
        <v>0</v>
      </c>
      <c r="E3" s="231">
        <f>('65over Male Hdcp Qualifier'!E3)</f>
        <v>0</v>
      </c>
      <c r="F3" s="231">
        <f>('65over Male Hdcp Qualifier'!F3)</f>
        <v>175</v>
      </c>
      <c r="G3" s="231">
        <v>133</v>
      </c>
      <c r="H3" s="231">
        <v>188</v>
      </c>
      <c r="I3" s="231">
        <v>171</v>
      </c>
      <c r="J3" s="231">
        <f>SUM(G3:I3)</f>
        <v>492</v>
      </c>
      <c r="K3" s="231">
        <f>('65over Male Hdcp Qualifier'!K3)</f>
        <v>0</v>
      </c>
      <c r="L3" s="231">
        <f>('65over Male Hdcp Qualifier'!L3)</f>
        <v>0</v>
      </c>
      <c r="M3" s="231">
        <f>('65over Male Hdcp Qualifier'!M3)</f>
        <v>0</v>
      </c>
      <c r="N3" s="316">
        <f>('65over Male Hdcp Qualifier'!Q3)</f>
        <v>108</v>
      </c>
      <c r="O3" s="316">
        <f>SUM(J3+N3)</f>
        <v>600</v>
      </c>
    </row>
    <row r="4" spans="1:15" ht="15.75" x14ac:dyDescent="0.25">
      <c r="A4" s="4">
        <v>2</v>
      </c>
      <c r="B4" s="206"/>
      <c r="C4" s="206"/>
      <c r="D4" s="206"/>
      <c r="E4" s="206"/>
      <c r="F4" s="206"/>
      <c r="G4" s="211"/>
      <c r="H4" s="211"/>
      <c r="I4" s="209"/>
      <c r="J4" s="209"/>
      <c r="K4" s="209"/>
      <c r="L4" s="209"/>
      <c r="M4" s="210"/>
      <c r="N4" s="210"/>
      <c r="O4" s="210"/>
    </row>
    <row r="5" spans="1:15" ht="15.75" x14ac:dyDescent="0.25">
      <c r="A5" s="4">
        <v>3</v>
      </c>
      <c r="B5" s="269"/>
      <c r="C5" s="269"/>
      <c r="D5" s="269"/>
      <c r="E5" s="269"/>
      <c r="F5" s="269"/>
      <c r="G5" s="207"/>
      <c r="H5" s="207"/>
      <c r="I5" s="207"/>
      <c r="J5" s="209"/>
      <c r="K5" s="209"/>
      <c r="L5" s="209"/>
      <c r="M5" s="210"/>
      <c r="N5" s="210"/>
      <c r="O5" s="210"/>
    </row>
    <row r="6" spans="1:15" ht="15.75" x14ac:dyDescent="0.25">
      <c r="A6" s="4">
        <v>4</v>
      </c>
      <c r="B6" s="269"/>
      <c r="C6" s="269"/>
      <c r="D6" s="269"/>
      <c r="E6" s="269"/>
      <c r="F6" s="269"/>
      <c r="G6" s="207"/>
      <c r="H6" s="207"/>
      <c r="I6" s="207"/>
      <c r="J6" s="209"/>
      <c r="K6" s="209"/>
      <c r="L6" s="209"/>
      <c r="M6" s="210"/>
      <c r="N6" s="210"/>
      <c r="O6" s="210"/>
    </row>
    <row r="7" spans="1:15" ht="15.75" x14ac:dyDescent="0.25">
      <c r="A7" s="4">
        <v>5</v>
      </c>
      <c r="B7" s="270"/>
      <c r="C7" s="270"/>
      <c r="D7" s="270"/>
      <c r="E7" s="270"/>
      <c r="F7" s="270"/>
      <c r="G7" s="211"/>
      <c r="H7" s="211"/>
      <c r="I7" s="211"/>
      <c r="J7" s="209"/>
      <c r="K7" s="209"/>
      <c r="L7" s="209"/>
      <c r="M7" s="210"/>
      <c r="N7" s="210"/>
      <c r="O7" s="210"/>
    </row>
    <row r="8" spans="1:15" ht="15.75" x14ac:dyDescent="0.25">
      <c r="A8" s="4">
        <v>6</v>
      </c>
      <c r="B8" s="9"/>
      <c r="C8" s="9"/>
      <c r="D8" s="9"/>
      <c r="E8" s="9"/>
      <c r="F8" s="9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61"/>
      <c r="O24" s="362"/>
    </row>
    <row r="25" spans="1:15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64"/>
      <c r="M25" s="365"/>
      <c r="N25" s="317" t="s">
        <v>8</v>
      </c>
      <c r="O25" s="5" t="s">
        <v>14</v>
      </c>
    </row>
    <row r="26" spans="1:15" ht="16.5" thickBot="1" x14ac:dyDescent="0.3">
      <c r="A26" s="363"/>
      <c r="B26" s="14" t="s">
        <v>16</v>
      </c>
      <c r="C26" s="15" t="s">
        <v>16</v>
      </c>
      <c r="D26" s="354"/>
      <c r="E26" s="354"/>
      <c r="F26" s="354"/>
      <c r="G26" s="15">
        <v>1</v>
      </c>
      <c r="H26" s="15">
        <v>2</v>
      </c>
      <c r="I26" s="15">
        <v>3</v>
      </c>
      <c r="J26" s="354"/>
      <c r="K26" s="366"/>
      <c r="L26" s="367"/>
      <c r="M26" s="368"/>
      <c r="N26" s="354"/>
      <c r="O26" s="13" t="s">
        <v>2</v>
      </c>
    </row>
    <row r="27" spans="1:15" ht="15.75" x14ac:dyDescent="0.25">
      <c r="A27" s="135" t="s">
        <v>9</v>
      </c>
      <c r="B27" s="21" t="str">
        <f>('65over Male Hdcp Finals'!B3:B3)</f>
        <v>Volker</v>
      </c>
      <c r="C27" s="21" t="str">
        <f>('65over Male Hdcp Finals'!C3:C3)</f>
        <v>Jeff</v>
      </c>
      <c r="D27" s="21">
        <f>('65over Male Hdcp Finals'!D3:D3)</f>
        <v>0</v>
      </c>
      <c r="E27" s="21">
        <f>('65over Male Hdcp Finals'!E3:E3)</f>
        <v>0</v>
      </c>
      <c r="F27" s="21">
        <f>('65over Male Hdcp Finals'!F3:F3)</f>
        <v>175</v>
      </c>
      <c r="G27" s="21">
        <f>('65over Male Hdcp Finals'!G3:G3)</f>
        <v>133</v>
      </c>
      <c r="H27" s="21">
        <f>('65over Male Hdcp Finals'!H3:H3)</f>
        <v>188</v>
      </c>
      <c r="I27" s="21">
        <f>('65over Male Hdcp Finals'!I3:I3)</f>
        <v>171</v>
      </c>
      <c r="J27" s="21">
        <f>('65over Male Hdcp Finals'!J3:J3)</f>
        <v>492</v>
      </c>
      <c r="K27" s="21">
        <f>('65over Male Hdcp Finals'!K3:K3)</f>
        <v>0</v>
      </c>
      <c r="L27" s="21">
        <f>('65over Male Hdcp Finals'!L3:L3)</f>
        <v>0</v>
      </c>
      <c r="M27" s="21">
        <f>('65over Male Hdcp Finals'!M3:M3)</f>
        <v>0</v>
      </c>
      <c r="N27" s="21">
        <f>('65over Male Hdcp Finals'!N3:N3)</f>
        <v>108</v>
      </c>
      <c r="O27" s="21">
        <f>('65over Male Hdcp Finals'!O3:O3)</f>
        <v>600</v>
      </c>
    </row>
    <row r="28" spans="1:15" ht="15.75" x14ac:dyDescent="0.25">
      <c r="A28" s="136" t="s">
        <v>10</v>
      </c>
      <c r="B28" s="23">
        <f>('65over Male Hdcp Finals'!B4:B4)</f>
        <v>0</v>
      </c>
      <c r="C28" s="23">
        <f>('65over Male Hdcp Finals'!C4:C4)</f>
        <v>0</v>
      </c>
      <c r="D28" s="23">
        <f>('65over Male Hdcp Finals'!D4:D4)</f>
        <v>0</v>
      </c>
      <c r="E28" s="23">
        <f>('65over Male Hdcp Finals'!E4:E4)</f>
        <v>0</v>
      </c>
      <c r="F28" s="23">
        <f>('65over Male Hdcp Finals'!F4:F4)</f>
        <v>0</v>
      </c>
      <c r="G28" s="23">
        <f>('65over Male Hdcp Finals'!G4:G4)</f>
        <v>0</v>
      </c>
      <c r="H28" s="23">
        <f>('65over Male Hdcp Finals'!H4:H4)</f>
        <v>0</v>
      </c>
      <c r="I28" s="23">
        <f>('65over Male Hdcp Finals'!I4:I4)</f>
        <v>0</v>
      </c>
      <c r="J28" s="23">
        <f>('65over Male Hdcp Finals'!J4:J4)</f>
        <v>0</v>
      </c>
      <c r="K28" s="23">
        <f>('65over Male Hdcp Finals'!K4:K4)</f>
        <v>0</v>
      </c>
      <c r="L28" s="23">
        <f>('65over Male Hdcp Finals'!L4:L4)</f>
        <v>0</v>
      </c>
      <c r="M28" s="23">
        <f>('65over Male Hdcp Finals'!M4:M4)</f>
        <v>0</v>
      </c>
      <c r="N28" s="23">
        <f>('65over Male Hdcp Finals'!N4:N4)</f>
        <v>0</v>
      </c>
      <c r="O28" s="23">
        <f>('65over Male Hdcp Finals'!O4:O4)</f>
        <v>0</v>
      </c>
    </row>
    <row r="29" spans="1:15" ht="16.5" thickBot="1" x14ac:dyDescent="0.3">
      <c r="A29" s="137" t="s">
        <v>11</v>
      </c>
      <c r="B29" s="25">
        <f>('65over Male Hdcp Finals'!B5:B5)</f>
        <v>0</v>
      </c>
      <c r="C29" s="25">
        <f>('65over Male Hdcp Finals'!C5:C5)</f>
        <v>0</v>
      </c>
      <c r="D29" s="25">
        <f>('65over Male Hdcp Finals'!D5:D5)</f>
        <v>0</v>
      </c>
      <c r="E29" s="25">
        <f>('65over Male Hdcp Finals'!E5:E5)</f>
        <v>0</v>
      </c>
      <c r="F29" s="25">
        <f>('65over Male Hdcp Finals'!F5:F5)</f>
        <v>0</v>
      </c>
      <c r="G29" s="25">
        <f>('65over Male Hdcp Finals'!G5:G5)</f>
        <v>0</v>
      </c>
      <c r="H29" s="25">
        <f>('65over Male Hdcp Finals'!H5:H5)</f>
        <v>0</v>
      </c>
      <c r="I29" s="25">
        <f>('65over Male Hdcp Finals'!I5:I5)</f>
        <v>0</v>
      </c>
      <c r="J29" s="25">
        <f>('65over Male Hdcp Finals'!J5:J5)</f>
        <v>0</v>
      </c>
      <c r="K29" s="25">
        <f>('65over Male Hdcp Finals'!K5:K5)</f>
        <v>0</v>
      </c>
      <c r="L29" s="25">
        <f>('65over Male Hdcp Finals'!L5:L5)</f>
        <v>0</v>
      </c>
      <c r="M29" s="25">
        <f>('65over Male Hdcp Finals'!M5:M5)</f>
        <v>0</v>
      </c>
      <c r="N29" s="25">
        <f>('65over Male Hdcp Finals'!N5:N5)</f>
        <v>0</v>
      </c>
      <c r="O29" s="25">
        <f>('65over Male Hdcp Finals'!O5:O5)</f>
        <v>0</v>
      </c>
    </row>
  </sheetData>
  <mergeCells count="17"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  <mergeCell ref="F1:F2"/>
    <mergeCell ref="J1:J2"/>
    <mergeCell ref="N25:N26"/>
    <mergeCell ref="K1:M2"/>
  </mergeCells>
  <pageMargins left="0.7" right="0.7" top="0.75" bottom="0.75" header="0.3" footer="0.3"/>
  <pageSetup scale="97" orientation="landscape" r:id="rId1"/>
  <headerFooter>
    <oddHeader>&amp;L&amp;12Suburban Bowlerama, York, PA&amp;C&amp;12 2016 Keystone State Games&amp;R&amp;12Finals Round</oddHeader>
    <oddFooter>&amp;L&amp;12Printed &amp;D
Time &amp;T&amp;C&amp;"Arial,Bold Italic"&amp;12 65-over Male - Handicap Finals&amp;R&amp;12Page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100" workbookViewId="0">
      <selection activeCell="C5" sqref="C5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0" style="2" hidden="1" customWidth="1"/>
    <col min="12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228" t="s">
        <v>142</v>
      </c>
      <c r="C3" s="228" t="s">
        <v>156</v>
      </c>
      <c r="D3" s="228"/>
      <c r="E3" s="228"/>
      <c r="F3" s="208">
        <v>156</v>
      </c>
      <c r="G3" s="208">
        <v>215</v>
      </c>
      <c r="H3" s="208">
        <v>168</v>
      </c>
      <c r="I3" s="209"/>
      <c r="J3" s="210"/>
      <c r="K3" s="271"/>
      <c r="L3" s="258">
        <f>SUM(F3:H3)</f>
        <v>539</v>
      </c>
      <c r="M3" s="31">
        <f>SUM(F3:K3)</f>
        <v>539</v>
      </c>
    </row>
    <row r="4" spans="1:13" s="19" customFormat="1" ht="15.75" x14ac:dyDescent="0.25">
      <c r="A4" s="16">
        <v>2</v>
      </c>
      <c r="B4" s="250"/>
      <c r="C4" s="250"/>
      <c r="D4" s="250"/>
      <c r="E4" s="250"/>
      <c r="F4" s="207"/>
      <c r="G4" s="207"/>
      <c r="H4" s="208"/>
      <c r="I4" s="209"/>
      <c r="J4" s="210"/>
      <c r="K4" s="31"/>
      <c r="L4" s="31"/>
      <c r="M4" s="31"/>
    </row>
    <row r="5" spans="1:13" s="19" customFormat="1" ht="15.75" x14ac:dyDescent="0.25">
      <c r="A5" s="16">
        <v>3</v>
      </c>
      <c r="B5" s="169"/>
      <c r="C5" s="169"/>
      <c r="D5" s="169"/>
      <c r="E5" s="169"/>
      <c r="F5" s="207"/>
      <c r="G5" s="207"/>
      <c r="H5" s="208"/>
      <c r="I5" s="209"/>
      <c r="J5" s="210"/>
      <c r="K5" s="31"/>
      <c r="L5" s="31"/>
      <c r="M5" s="31"/>
    </row>
    <row r="6" spans="1:13" s="19" customFormat="1" ht="15.75" x14ac:dyDescent="0.25">
      <c r="A6" s="16">
        <v>4</v>
      </c>
      <c r="B6" s="169"/>
      <c r="C6" s="169"/>
      <c r="D6" s="169"/>
      <c r="E6" s="169"/>
      <c r="F6" s="207"/>
      <c r="G6" s="207"/>
      <c r="H6" s="208"/>
      <c r="I6" s="209"/>
      <c r="J6" s="210"/>
      <c r="K6" s="31"/>
      <c r="L6" s="31"/>
      <c r="M6" s="31"/>
    </row>
    <row r="7" spans="1:13" s="19" customFormat="1" ht="15.75" x14ac:dyDescent="0.25">
      <c r="A7" s="16">
        <v>5</v>
      </c>
      <c r="B7" s="29"/>
      <c r="C7" s="29"/>
      <c r="D7" s="29"/>
      <c r="E7" s="29"/>
      <c r="F7" s="20"/>
      <c r="G7" s="20"/>
      <c r="H7" s="123"/>
      <c r="I7" s="17"/>
      <c r="J7" s="89"/>
      <c r="K7" s="31"/>
      <c r="L7" s="31"/>
      <c r="M7" s="31"/>
    </row>
    <row r="8" spans="1:13" s="19" customFormat="1" ht="15.75" x14ac:dyDescent="0.25">
      <c r="A8" s="16">
        <v>6</v>
      </c>
      <c r="B8" s="29"/>
      <c r="C8" s="29"/>
      <c r="D8" s="29"/>
      <c r="E8" s="29"/>
      <c r="F8" s="20"/>
      <c r="G8" s="20"/>
      <c r="H8" s="123"/>
      <c r="I8" s="17"/>
      <c r="J8" s="89"/>
      <c r="K8" s="31"/>
      <c r="L8" s="31"/>
      <c r="M8" s="31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20.25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mergeCells count="7">
    <mergeCell ref="M1:M2"/>
    <mergeCell ref="A33:J33"/>
    <mergeCell ref="B1:B2"/>
    <mergeCell ref="C1:C2"/>
    <mergeCell ref="D1:D2"/>
    <mergeCell ref="E1:E2"/>
    <mergeCell ref="L1:L2"/>
  </mergeCells>
  <pageMargins left="0.7" right="0.7" top="0.75" bottom="0.75" header="0.3" footer="0.3"/>
  <pageSetup scale="98" orientation="landscape" r:id="rId1"/>
  <headerFooter>
    <oddHeader>&amp;L&amp;12Suburban Bowlerama, York, PA&amp;C&amp;12 2016 Keystone State Games&amp;R&amp;12Qualifying Round</oddHeader>
    <oddFooter>&amp;L&amp;12Printed &amp;D
Time &amp;T&amp;C&amp;"Arial,Bold Italic"&amp;12 65-over Male - Scratch Qualifying&amp;R&amp;12Page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100" workbookViewId="0">
      <selection activeCell="D7" sqref="D7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0" style="2" hidden="1" customWidth="1"/>
    <col min="12" max="12" width="9.140625" style="2"/>
    <col min="13" max="13" width="14.5703125" style="2" customWidth="1"/>
    <col min="14" max="14" width="9.28515625" style="2" customWidth="1"/>
    <col min="15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228"/>
      <c r="C3" s="228"/>
      <c r="D3" s="228"/>
      <c r="E3" s="228"/>
      <c r="F3" s="208"/>
      <c r="G3" s="208"/>
      <c r="H3" s="208"/>
      <c r="I3" s="209"/>
      <c r="J3" s="210"/>
      <c r="K3" s="271"/>
      <c r="L3" s="268">
        <f>SUM(F3:K3)</f>
        <v>0</v>
      </c>
      <c r="M3" s="35">
        <f>SUM(F3:K3)</f>
        <v>0</v>
      </c>
    </row>
    <row r="4" spans="1:13" s="19" customFormat="1" ht="15.75" x14ac:dyDescent="0.25">
      <c r="A4" s="16">
        <v>2</v>
      </c>
      <c r="B4" s="250"/>
      <c r="C4" s="250"/>
      <c r="D4" s="250"/>
      <c r="E4" s="250"/>
      <c r="F4" s="207"/>
      <c r="G4" s="207"/>
      <c r="H4" s="208"/>
      <c r="I4" s="209"/>
      <c r="J4" s="210"/>
      <c r="K4" s="31"/>
      <c r="L4" s="35">
        <f>SUM(F4:K4)</f>
        <v>0</v>
      </c>
      <c r="M4" s="35">
        <f>SUM(F4:K4)</f>
        <v>0</v>
      </c>
    </row>
    <row r="5" spans="1:13" s="19" customFormat="1" ht="15.75" x14ac:dyDescent="0.25">
      <c r="A5" s="16">
        <v>3</v>
      </c>
      <c r="B5" s="169"/>
      <c r="C5" s="169"/>
      <c r="D5" s="169"/>
      <c r="E5" s="169"/>
      <c r="F5" s="207"/>
      <c r="G5" s="207"/>
      <c r="H5" s="208"/>
      <c r="I5" s="209"/>
      <c r="J5" s="210"/>
      <c r="K5" s="31"/>
      <c r="L5" s="35">
        <f>SUM(F5:K5)</f>
        <v>0</v>
      </c>
      <c r="M5" s="35">
        <f>SUM(F5:K5)</f>
        <v>0</v>
      </c>
    </row>
    <row r="6" spans="1:13" s="19" customFormat="1" ht="15.75" x14ac:dyDescent="0.25">
      <c r="A6" s="16">
        <v>4</v>
      </c>
      <c r="B6" s="169"/>
      <c r="C6" s="169"/>
      <c r="D6" s="169"/>
      <c r="E6" s="169"/>
      <c r="F6" s="207"/>
      <c r="G6" s="207"/>
      <c r="H6" s="208"/>
      <c r="I6" s="209"/>
      <c r="J6" s="210"/>
      <c r="K6" s="31"/>
      <c r="L6" s="35">
        <f>SUM(F6:K6)</f>
        <v>0</v>
      </c>
      <c r="M6" s="35">
        <f>SUM(F6:K6)</f>
        <v>0</v>
      </c>
    </row>
    <row r="7" spans="1:13" s="19" customFormat="1" ht="15.75" x14ac:dyDescent="0.25">
      <c r="A7" s="16">
        <v>5</v>
      </c>
      <c r="B7" s="29"/>
      <c r="C7" s="29"/>
      <c r="D7" s="29"/>
      <c r="E7" s="29"/>
      <c r="F7" s="20"/>
      <c r="G7" s="20"/>
      <c r="H7" s="123"/>
      <c r="I7" s="17"/>
      <c r="J7" s="89"/>
      <c r="K7" s="31"/>
      <c r="L7" s="35">
        <f>SUM(F7:K7)</f>
        <v>0</v>
      </c>
      <c r="M7" s="35">
        <f>SUM(F7:K7)</f>
        <v>0</v>
      </c>
    </row>
    <row r="8" spans="1:13" s="19" customFormat="1" ht="15.75" x14ac:dyDescent="0.25">
      <c r="A8" s="16">
        <v>6</v>
      </c>
      <c r="B8" s="29"/>
      <c r="C8" s="29"/>
      <c r="D8" s="29"/>
      <c r="E8" s="29"/>
      <c r="F8" s="20"/>
      <c r="G8" s="20"/>
      <c r="H8" s="123"/>
      <c r="I8" s="17"/>
      <c r="J8" s="89"/>
      <c r="K8" s="31"/>
      <c r="L8" s="31"/>
      <c r="M8" s="31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17.25" customHeight="1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mergeCells count="7">
    <mergeCell ref="L1:L2"/>
    <mergeCell ref="M1:M2"/>
    <mergeCell ref="A33:J33"/>
    <mergeCell ref="B1:B2"/>
    <mergeCell ref="C1:C2"/>
    <mergeCell ref="D1:D2"/>
    <mergeCell ref="E1:E2"/>
  </mergeCells>
  <pageMargins left="0.7" right="0.7" top="0.75" bottom="0.75" header="0.3" footer="0.3"/>
  <pageSetup scale="98" orientation="landscape" horizontalDpi="4294967293" r:id="rId1"/>
  <headerFooter>
    <oddHeader>&amp;L&amp;12Surburban Bowlerama, York PA&amp;C&amp;12 2016 Keystone State Games&amp;R&amp;12Qualifying Round</oddHeader>
    <oddFooter>&amp;L&amp;12Pritned &amp;D
Time &amp;T&amp;C&amp;12 12-15 Female - Scratch Qualifying&amp;R&amp;12Page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100" workbookViewId="0">
      <selection activeCell="F3" sqref="F3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5.75" x14ac:dyDescent="0.25">
      <c r="A3" s="4">
        <v>1</v>
      </c>
      <c r="B3" s="231" t="str">
        <f>('65over Male Scratch Qualifier'!B3)</f>
        <v>Williams</v>
      </c>
      <c r="C3" s="231" t="str">
        <f>('65over Male Scratch Qualifier'!C3)</f>
        <v>Walter</v>
      </c>
      <c r="D3" s="231">
        <f>('65over Male Scratch Qualifier'!D3)</f>
        <v>0</v>
      </c>
      <c r="E3" s="231">
        <f>('65over Male Scratch Qualifier'!E3)</f>
        <v>0</v>
      </c>
      <c r="F3" s="209">
        <v>171</v>
      </c>
      <c r="G3" s="209">
        <v>179</v>
      </c>
      <c r="H3" s="209">
        <v>142</v>
      </c>
      <c r="I3" s="209">
        <f>SUM(F3:H3)</f>
        <v>492</v>
      </c>
      <c r="J3" s="209">
        <f>SUM(F3:H3)</f>
        <v>492</v>
      </c>
    </row>
    <row r="4" spans="1:10" ht="15.75" x14ac:dyDescent="0.25">
      <c r="A4" s="4">
        <v>2</v>
      </c>
      <c r="B4" s="251"/>
      <c r="C4" s="251"/>
      <c r="D4" s="251"/>
      <c r="E4" s="251"/>
      <c r="F4" s="209"/>
      <c r="G4" s="209"/>
      <c r="H4" s="209"/>
      <c r="I4" s="209"/>
      <c r="J4" s="209"/>
    </row>
    <row r="5" spans="1:10" ht="15.75" x14ac:dyDescent="0.25">
      <c r="A5" s="4">
        <v>3</v>
      </c>
      <c r="B5" s="251"/>
      <c r="C5" s="251"/>
      <c r="D5" s="251"/>
      <c r="E5" s="251"/>
      <c r="F5" s="209"/>
      <c r="G5" s="209"/>
      <c r="H5" s="209"/>
      <c r="I5" s="209"/>
      <c r="J5" s="209"/>
    </row>
    <row r="6" spans="1:10" ht="15.75" x14ac:dyDescent="0.25">
      <c r="A6" s="4">
        <v>4</v>
      </c>
      <c r="B6" s="251"/>
      <c r="C6" s="251"/>
      <c r="D6" s="251"/>
      <c r="E6" s="251"/>
      <c r="F6" s="209"/>
      <c r="G6" s="209"/>
      <c r="H6" s="209"/>
      <c r="I6" s="209"/>
      <c r="J6" s="209"/>
    </row>
    <row r="7" spans="1:10" ht="15.75" x14ac:dyDescent="0.25">
      <c r="A7" s="4">
        <v>5</v>
      </c>
      <c r="B7" s="251"/>
      <c r="C7" s="251"/>
      <c r="D7" s="251"/>
      <c r="E7" s="251"/>
      <c r="F7" s="209"/>
      <c r="G7" s="209"/>
      <c r="H7" s="209"/>
      <c r="I7" s="209"/>
      <c r="J7" s="209"/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125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 t="str">
        <f>('65over Male Scratch Finals'!B3:B3)</f>
        <v>Williams</v>
      </c>
      <c r="C27" s="21" t="str">
        <f>('65over Male Scratch Finals'!C3:C3)</f>
        <v>Walter</v>
      </c>
      <c r="D27" s="21">
        <f>('65over Male Scratch Finals'!D3:D3)</f>
        <v>0</v>
      </c>
      <c r="E27" s="21">
        <f>('65over Male Scratch Finals'!E3:E3)</f>
        <v>0</v>
      </c>
      <c r="F27" s="21">
        <f>('65over Male Scratch Finals'!F3:F3)</f>
        <v>171</v>
      </c>
      <c r="G27" s="21">
        <f>('65over Male Scratch Finals'!G3:G3)</f>
        <v>179</v>
      </c>
      <c r="H27" s="21">
        <f>('65over Male Scratch Finals'!H3:H3)</f>
        <v>142</v>
      </c>
      <c r="I27" s="21">
        <f>('65over Male Scratch Finals'!I3:I3)</f>
        <v>492</v>
      </c>
      <c r="J27" s="21">
        <f>('65over Male Scratch Finals'!J3:J3)</f>
        <v>492</v>
      </c>
    </row>
    <row r="28" spans="1:10" ht="15.75" x14ac:dyDescent="0.25">
      <c r="A28" s="163" t="s">
        <v>10</v>
      </c>
      <c r="B28" s="23">
        <f>('65over Male Scratch Finals'!B4:B4)</f>
        <v>0</v>
      </c>
      <c r="C28" s="23">
        <f>('65over Male Scratch Finals'!C4:C4)</f>
        <v>0</v>
      </c>
      <c r="D28" s="23">
        <f>('65over Male Scratch Finals'!D4:D4)</f>
        <v>0</v>
      </c>
      <c r="E28" s="23">
        <f>('65over Male Scratch Finals'!E4:E4)</f>
        <v>0</v>
      </c>
      <c r="F28" s="23">
        <f>('65over Male Scratch Finals'!F4:F4)</f>
        <v>0</v>
      </c>
      <c r="G28" s="23">
        <f>('65over Male Scratch Finals'!G4:G4)</f>
        <v>0</v>
      </c>
      <c r="H28" s="23">
        <f>('65over Male Scratch Finals'!H4:H4)</f>
        <v>0</v>
      </c>
      <c r="I28" s="23">
        <f>('65over Male Scratch Finals'!I4:I4)</f>
        <v>0</v>
      </c>
      <c r="J28" s="23">
        <f>('65over Male Scratch Finals'!J4:J4)</f>
        <v>0</v>
      </c>
    </row>
    <row r="29" spans="1:10" ht="16.5" thickBot="1" x14ac:dyDescent="0.3">
      <c r="A29" s="137" t="s">
        <v>11</v>
      </c>
      <c r="B29" s="25">
        <f>('65over Male Scratch Finals'!B5:B5)</f>
        <v>0</v>
      </c>
      <c r="C29" s="25">
        <f>('65over Male Scratch Finals'!C5:C5)</f>
        <v>0</v>
      </c>
      <c r="D29" s="25">
        <f>('65over Male Scratch Finals'!D5:D5)</f>
        <v>0</v>
      </c>
      <c r="E29" s="25">
        <f>('65over Male Scratch Finals'!E5:E5)</f>
        <v>0</v>
      </c>
      <c r="F29" s="25">
        <f>('65over Male Scratch Finals'!F5:F5)</f>
        <v>0</v>
      </c>
      <c r="G29" s="25">
        <f>('65over Male Scratch Finals'!G5:G5)</f>
        <v>0</v>
      </c>
      <c r="H29" s="25">
        <f>('65over Male Scratch Finals'!H5:H5)</f>
        <v>0</v>
      </c>
      <c r="I29" s="25">
        <f>('65over Male Scratch Finals'!I5:I5)</f>
        <v>0</v>
      </c>
      <c r="J29" s="25">
        <f>('65over Male Scratch Finals'!J5:J5)</f>
        <v>0</v>
      </c>
    </row>
  </sheetData>
  <mergeCells count="11">
    <mergeCell ref="J1:J2"/>
    <mergeCell ref="A24:J24"/>
    <mergeCell ref="A25:A26"/>
    <mergeCell ref="D25:D26"/>
    <mergeCell ref="E25:E26"/>
    <mergeCell ref="I25:I26"/>
    <mergeCell ref="B1:B2"/>
    <mergeCell ref="C1:C2"/>
    <mergeCell ref="D1:D2"/>
    <mergeCell ref="E1:E2"/>
    <mergeCell ref="I1:I2"/>
  </mergeCells>
  <pageMargins left="0.7" right="0.7" top="0.75" bottom="0.75" header="0.3" footer="0.3"/>
  <pageSetup orientation="landscape" r:id="rId1"/>
  <headerFooter>
    <oddHeader>&amp;L&amp;12Suburban Bowlerama, York, PA&amp;C&amp;12 2016 Keystone State Games&amp;R&amp;12Finals Round</oddHeader>
    <oddFooter>&amp;L&amp;12Printed &amp;D
Time &amp;T&amp;C&amp;"Arial,Bold Italic"&amp;12 65-over Male - Scratch Finals&amp;R&amp;12Page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view="pageLayout" zoomScaleNormal="100" workbookViewId="0">
      <selection activeCell="B4" sqref="B4"/>
    </sheetView>
  </sheetViews>
  <sheetFormatPr defaultRowHeight="12.75" x14ac:dyDescent="0.2"/>
  <cols>
    <col min="2" max="2" width="12.28515625" customWidth="1"/>
    <col min="3" max="3" width="11.140625" customWidth="1"/>
    <col min="16" max="16" width="14.85546875" customWidth="1"/>
  </cols>
  <sheetData>
    <row r="1" spans="1:12" ht="15.75" thickBot="1" x14ac:dyDescent="0.25">
      <c r="A1" s="374" t="s">
        <v>103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2" ht="15.75" x14ac:dyDescent="0.25">
      <c r="A2" s="317" t="s">
        <v>12</v>
      </c>
      <c r="B2" s="12" t="s">
        <v>7</v>
      </c>
      <c r="C2" s="6" t="s">
        <v>6</v>
      </c>
      <c r="D2" s="339" t="s">
        <v>0</v>
      </c>
      <c r="E2" s="339" t="s">
        <v>4</v>
      </c>
      <c r="F2" s="339" t="s">
        <v>1</v>
      </c>
      <c r="G2" s="6" t="s">
        <v>5</v>
      </c>
      <c r="H2" s="6" t="s">
        <v>5</v>
      </c>
      <c r="I2" s="6" t="s">
        <v>5</v>
      </c>
      <c r="J2" s="339" t="s">
        <v>2</v>
      </c>
      <c r="K2" s="339" t="s">
        <v>13</v>
      </c>
      <c r="L2" s="5" t="s">
        <v>14</v>
      </c>
    </row>
    <row r="3" spans="1:12" ht="16.5" thickBot="1" x14ac:dyDescent="0.3">
      <c r="A3" s="363"/>
      <c r="B3" s="293" t="s">
        <v>16</v>
      </c>
      <c r="C3" s="293" t="s">
        <v>16</v>
      </c>
      <c r="D3" s="363"/>
      <c r="E3" s="363"/>
      <c r="F3" s="363"/>
      <c r="G3" s="293">
        <v>1</v>
      </c>
      <c r="H3" s="293">
        <v>2</v>
      </c>
      <c r="I3" s="293">
        <v>3</v>
      </c>
      <c r="J3" s="363"/>
      <c r="K3" s="363"/>
      <c r="L3" s="13" t="s">
        <v>2</v>
      </c>
    </row>
    <row r="4" spans="1:12" ht="15.75" x14ac:dyDescent="0.25">
      <c r="A4" s="74" t="s">
        <v>9</v>
      </c>
      <c r="B4" s="292" t="str">
        <f>('11 &amp; Under Mixed Hdcp Finals'!B3:B3)</f>
        <v>Baker</v>
      </c>
      <c r="C4" s="292" t="str">
        <f>('11 &amp; Under Mixed Hdcp Finals'!C3:C3)</f>
        <v>Maribeth</v>
      </c>
      <c r="D4" s="292">
        <f>('11 &amp; Under Mixed Hdcp Finals'!D3:D3)</f>
        <v>0</v>
      </c>
      <c r="E4" s="292">
        <f>('11 &amp; Under Mixed Hdcp Finals'!E3:E3)</f>
        <v>0</v>
      </c>
      <c r="F4" s="292">
        <f>('11 &amp; Under Mixed Hdcp Finals'!F3:F3)</f>
        <v>137</v>
      </c>
      <c r="G4" s="292">
        <f>('11 &amp; Under Mixed Hdcp Finals'!G3:G3)</f>
        <v>158</v>
      </c>
      <c r="H4" s="292">
        <f>('11 &amp; Under Mixed Hdcp Finals'!H3:H3)</f>
        <v>146</v>
      </c>
      <c r="I4" s="292">
        <f>('11 &amp; Under Mixed Hdcp Finals'!I3:I3)</f>
        <v>137</v>
      </c>
      <c r="J4" s="292">
        <f>('11 &amp; Under Mixed Hdcp Finals'!J3:J3)</f>
        <v>441</v>
      </c>
      <c r="K4" s="32">
        <f>('11 &amp; Under Mixed Hdcp Finals'!N3:N3)</f>
        <v>198</v>
      </c>
      <c r="L4" s="32">
        <f>('11 &amp; Under Mixed Hdcp Finals'!O3:O3)</f>
        <v>639</v>
      </c>
    </row>
    <row r="5" spans="1:12" ht="15.75" x14ac:dyDescent="0.25">
      <c r="A5" s="75" t="s">
        <v>10</v>
      </c>
      <c r="B5" s="23">
        <f>('11 &amp; Under Mixed Hdcp Finals'!B4:B4)</f>
        <v>0</v>
      </c>
      <c r="C5" s="23">
        <f>('11 &amp; Under Mixed Hdcp Finals'!C4:C4)</f>
        <v>0</v>
      </c>
      <c r="D5" s="23">
        <f>('11 &amp; Under Mixed Hdcp Finals'!D4:D4)</f>
        <v>0</v>
      </c>
      <c r="E5" s="23">
        <f>('11 &amp; Under Mixed Hdcp Finals'!E4:E4)</f>
        <v>0</v>
      </c>
      <c r="F5" s="23">
        <f>('11 &amp; Under Mixed Hdcp Finals'!F4:F4)</f>
        <v>0</v>
      </c>
      <c r="G5" s="23">
        <f>('11 &amp; Under Mixed Hdcp Finals'!G4:G4)</f>
        <v>0</v>
      </c>
      <c r="H5" s="23">
        <f>('11 &amp; Under Mixed Hdcp Finals'!H4:H4)</f>
        <v>0</v>
      </c>
      <c r="I5" s="23">
        <f>('11 &amp; Under Mixed Hdcp Finals'!I4:I4)</f>
        <v>0</v>
      </c>
      <c r="J5" s="23">
        <f>('11 &amp; Under Mixed Hdcp Finals'!J4:J4)</f>
        <v>0</v>
      </c>
      <c r="K5" s="244">
        <f>('11 &amp; Under Mixed Hdcp Finals'!N4:N4)</f>
        <v>0</v>
      </c>
      <c r="L5" s="244">
        <f>('11 &amp; Under Mixed Hdcp Finals'!O4:O4)</f>
        <v>0</v>
      </c>
    </row>
    <row r="6" spans="1:12" ht="16.5" thickBot="1" x14ac:dyDescent="0.3">
      <c r="A6" s="76" t="s">
        <v>11</v>
      </c>
      <c r="B6" s="25">
        <f>('11 &amp; Under Mixed Hdcp Finals'!B5:B5)</f>
        <v>0</v>
      </c>
      <c r="C6" s="25">
        <f>('11 &amp; Under Mixed Hdcp Finals'!C5:C5)</f>
        <v>0</v>
      </c>
      <c r="D6" s="25">
        <f>('11 &amp; Under Mixed Hdcp Finals'!D5:D5)</f>
        <v>0</v>
      </c>
      <c r="E6" s="25">
        <f>('11 &amp; Under Mixed Hdcp Finals'!E5:E5)</f>
        <v>0</v>
      </c>
      <c r="F6" s="25">
        <f>('11 &amp; Under Mixed Hdcp Finals'!F5:F5)</f>
        <v>0</v>
      </c>
      <c r="G6" s="25">
        <f>('11 &amp; Under Mixed Hdcp Finals'!G5:G5)</f>
        <v>0</v>
      </c>
      <c r="H6" s="25">
        <f>('11 &amp; Under Mixed Hdcp Finals'!H5:H5)</f>
        <v>0</v>
      </c>
      <c r="I6" s="25">
        <f>('11 &amp; Under Mixed Hdcp Finals'!I5:I5)</f>
        <v>0</v>
      </c>
      <c r="J6" s="25">
        <f>('11 &amp; Under Mixed Hdcp Finals'!J5:J5)</f>
        <v>0</v>
      </c>
      <c r="K6" s="245">
        <f>('11 &amp; Under Mixed Hdcp Finals'!N5:N5)</f>
        <v>0</v>
      </c>
      <c r="L6" s="245">
        <f>('11 &amp; Under Mixed Hdcp Finals'!O5:O5)</f>
        <v>0</v>
      </c>
    </row>
    <row r="7" spans="1:12" ht="15.75" x14ac:dyDescent="0.25">
      <c r="A7" s="1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2" ht="15.75" x14ac:dyDescent="0.25">
      <c r="A8" s="1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15.75" thickBot="1" x14ac:dyDescent="0.25">
      <c r="A9" s="373" t="s">
        <v>104</v>
      </c>
      <c r="B9" s="373"/>
      <c r="C9" s="373"/>
      <c r="D9" s="373"/>
      <c r="E9" s="373"/>
      <c r="F9" s="373"/>
      <c r="G9" s="373"/>
      <c r="H9" s="373"/>
      <c r="I9" s="373"/>
      <c r="J9" s="373"/>
      <c r="K9" s="373"/>
      <c r="L9" s="373"/>
    </row>
    <row r="10" spans="1:12" ht="15.75" x14ac:dyDescent="0.25">
      <c r="A10" s="317" t="s">
        <v>12</v>
      </c>
      <c r="B10" s="12" t="s">
        <v>7</v>
      </c>
      <c r="C10" s="6" t="s">
        <v>6</v>
      </c>
      <c r="D10" s="339" t="s">
        <v>0</v>
      </c>
      <c r="E10" s="339" t="s">
        <v>4</v>
      </c>
      <c r="F10" s="281" t="s">
        <v>1</v>
      </c>
      <c r="G10" s="6" t="s">
        <v>5</v>
      </c>
      <c r="H10" s="6" t="s">
        <v>5</v>
      </c>
      <c r="I10" s="6" t="s">
        <v>5</v>
      </c>
      <c r="J10" s="339" t="s">
        <v>2</v>
      </c>
      <c r="K10" s="317" t="s">
        <v>8</v>
      </c>
      <c r="L10" s="5" t="s">
        <v>14</v>
      </c>
    </row>
    <row r="11" spans="1:12" ht="16.5" thickBot="1" x14ac:dyDescent="0.3">
      <c r="A11" s="318"/>
      <c r="B11" s="14" t="s">
        <v>16</v>
      </c>
      <c r="C11" s="15" t="s">
        <v>16</v>
      </c>
      <c r="D11" s="340"/>
      <c r="E11" s="340"/>
      <c r="F11" s="280"/>
      <c r="G11" s="15">
        <v>1</v>
      </c>
      <c r="H11" s="15">
        <v>2</v>
      </c>
      <c r="I11" s="15">
        <v>3</v>
      </c>
      <c r="J11" s="340"/>
      <c r="K11" s="318"/>
      <c r="L11" s="13" t="s">
        <v>2</v>
      </c>
    </row>
    <row r="12" spans="1:12" ht="16.5" thickBot="1" x14ac:dyDescent="0.3">
      <c r="A12" s="74" t="s">
        <v>9</v>
      </c>
      <c r="B12" s="21" t="str">
        <f>('12-15 Female Hdcp Finals'!B3:B3)</f>
        <v>Pfleckl</v>
      </c>
      <c r="C12" s="21" t="str">
        <f>('12-15 Female Hdcp Finals'!C3:C3)</f>
        <v>Elena</v>
      </c>
      <c r="D12" s="21">
        <f>('12-15 Female Hdcp Finals'!D3:D3)</f>
        <v>0</v>
      </c>
      <c r="E12" s="21">
        <f>('12-15 Female Hdcp Finals'!E3:E3)</f>
        <v>0</v>
      </c>
      <c r="F12" s="21">
        <f>('12-15 Female Hdcp Finals'!F3:F3)</f>
        <v>132</v>
      </c>
      <c r="G12" s="21">
        <f>('12-15 Female Hdcp Finals'!G3:G3)</f>
        <v>182</v>
      </c>
      <c r="H12" s="21">
        <f>('12-15 Female Hdcp Finals'!H3:H3)</f>
        <v>177</v>
      </c>
      <c r="I12" s="21">
        <f>('12-15 Female Hdcp Finals'!I3:I3)</f>
        <v>141</v>
      </c>
      <c r="J12" s="21">
        <f>('12-15 Female Hdcp Finals'!J3:J3)</f>
        <v>500</v>
      </c>
      <c r="K12" s="32">
        <f>('12-15 Female Hdcp Finals'!N3:N3)</f>
        <v>210</v>
      </c>
      <c r="L12" s="32">
        <f>('12-15 Female Hdcp Finals'!O3:O3)</f>
        <v>710</v>
      </c>
    </row>
    <row r="13" spans="1:12" ht="16.5" thickBot="1" x14ac:dyDescent="0.3">
      <c r="A13" s="75" t="s">
        <v>10</v>
      </c>
      <c r="B13" s="284">
        <f>('12-15 Female Hdcp Finals'!B4:B4)</f>
        <v>0</v>
      </c>
      <c r="C13" s="284">
        <f>('12-15 Female Hdcp Finals'!C4:C4)</f>
        <v>0</v>
      </c>
      <c r="D13" s="284">
        <f>('12-15 Female Hdcp Finals'!D4:D4)</f>
        <v>0</v>
      </c>
      <c r="E13" s="284">
        <f>('12-15 Female Hdcp Finals'!E4:E4)</f>
        <v>0</v>
      </c>
      <c r="F13" s="284">
        <f>('12-15 Female Hdcp Finals'!F4:F4)</f>
        <v>0</v>
      </c>
      <c r="G13" s="284">
        <f>('12-15 Female Hdcp Finals'!G4:G4)</f>
        <v>0</v>
      </c>
      <c r="H13" s="284">
        <f>('12-15 Female Hdcp Finals'!H4:H4)</f>
        <v>0</v>
      </c>
      <c r="I13" s="284">
        <f>('12-15 Female Hdcp Finals'!I4:I4)</f>
        <v>0</v>
      </c>
      <c r="J13" s="284">
        <f>('12-15 Female Hdcp Finals'!J4:J4)</f>
        <v>0</v>
      </c>
      <c r="K13" s="287">
        <f>('12-15 Female Hdcp Finals'!N4:N4)</f>
        <v>0</v>
      </c>
      <c r="L13" s="287">
        <f>('12-15 Female Hdcp Finals'!O4:O4)</f>
        <v>0</v>
      </c>
    </row>
    <row r="14" spans="1:12" ht="16.5" thickBot="1" x14ac:dyDescent="0.3">
      <c r="A14" s="76" t="s">
        <v>11</v>
      </c>
      <c r="B14" s="294">
        <f>('12-15 Female Hdcp Finals'!B5:B5)</f>
        <v>0</v>
      </c>
      <c r="C14" s="294">
        <f>('12-15 Female Hdcp Finals'!C5:C5)</f>
        <v>0</v>
      </c>
      <c r="D14" s="294">
        <f>('12-15 Female Hdcp Finals'!D5:D5)</f>
        <v>0</v>
      </c>
      <c r="E14" s="294">
        <f>('12-15 Female Hdcp Finals'!E5:E5)</f>
        <v>0</v>
      </c>
      <c r="F14" s="294">
        <f>('12-15 Female Hdcp Finals'!F5:F5)</f>
        <v>0</v>
      </c>
      <c r="G14" s="294">
        <f>('12-15 Female Hdcp Finals'!G5:G5)</f>
        <v>0</v>
      </c>
      <c r="H14" s="294">
        <f>('12-15 Female Hdcp Finals'!H5:H5)</f>
        <v>0</v>
      </c>
      <c r="I14" s="294">
        <f>('12-15 Female Hdcp Finals'!I5:I5)</f>
        <v>0</v>
      </c>
      <c r="J14" s="294">
        <f>('12-15 Female Hdcp Finals'!J5:J5)</f>
        <v>0</v>
      </c>
      <c r="K14" s="286">
        <f>('12-15 Female Hdcp Finals'!N5:N5)</f>
        <v>0</v>
      </c>
      <c r="L14" s="286">
        <f>('12-15 Female Hdcp Finals'!O5:O5)</f>
        <v>0</v>
      </c>
    </row>
    <row r="15" spans="1:12" ht="15.75" x14ac:dyDescent="0.25">
      <c r="A15" s="1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12" ht="15.75" x14ac:dyDescent="0.25">
      <c r="A16" s="1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16.5" thickBot="1" x14ac:dyDescent="0.3">
      <c r="A17" s="374" t="s">
        <v>105</v>
      </c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5"/>
    </row>
    <row r="18" spans="1:12" ht="15.75" x14ac:dyDescent="0.25">
      <c r="A18" s="317" t="s">
        <v>12</v>
      </c>
      <c r="B18" s="12" t="s">
        <v>7</v>
      </c>
      <c r="C18" s="6" t="s">
        <v>6</v>
      </c>
      <c r="D18" s="339" t="s">
        <v>0</v>
      </c>
      <c r="E18" s="339" t="s">
        <v>4</v>
      </c>
      <c r="F18" s="6" t="s">
        <v>5</v>
      </c>
      <c r="G18" s="6" t="s">
        <v>5</v>
      </c>
      <c r="H18" s="6" t="s">
        <v>5</v>
      </c>
      <c r="I18" s="339" t="s">
        <v>2</v>
      </c>
      <c r="J18" s="5" t="s">
        <v>14</v>
      </c>
      <c r="K18" s="56"/>
      <c r="L18" s="56"/>
    </row>
    <row r="19" spans="1:12" ht="16.5" thickBot="1" x14ac:dyDescent="0.3">
      <c r="A19" s="363"/>
      <c r="B19" s="14" t="s">
        <v>16</v>
      </c>
      <c r="C19" s="15" t="s">
        <v>16</v>
      </c>
      <c r="D19" s="363"/>
      <c r="E19" s="363"/>
      <c r="F19" s="15">
        <v>1</v>
      </c>
      <c r="G19" s="15">
        <v>2</v>
      </c>
      <c r="H19" s="15">
        <v>3</v>
      </c>
      <c r="I19" s="363"/>
      <c r="J19" s="13" t="s">
        <v>2</v>
      </c>
      <c r="K19" s="56"/>
      <c r="L19" s="56"/>
    </row>
    <row r="20" spans="1:12" ht="15.75" x14ac:dyDescent="0.25">
      <c r="A20" s="74" t="s">
        <v>9</v>
      </c>
      <c r="B20" s="21">
        <f>('12-15 Female Scratch Finals'!B11:B11)</f>
        <v>0</v>
      </c>
      <c r="C20" s="21">
        <f>('12-15 Female Scratch Finals'!C11:C11)</f>
        <v>0</v>
      </c>
      <c r="D20" s="21">
        <f>('12-15 Female Scratch Finals'!D11:D11)</f>
        <v>0</v>
      </c>
      <c r="E20" s="21">
        <f>('12-15 Female Scratch Finals'!E11:E11)</f>
        <v>0</v>
      </c>
      <c r="F20" s="21">
        <f>('12-15 Female Scratch Finals'!F11:F11)</f>
        <v>0</v>
      </c>
      <c r="G20" s="21">
        <f>('12-15 Female Scratch Finals'!G11:G11)</f>
        <v>0</v>
      </c>
      <c r="H20" s="21">
        <f>('12-15 Female Scratch Finals'!H11:H11)</f>
        <v>0</v>
      </c>
      <c r="I20" s="21">
        <f>('12-15 Female Scratch Finals'!I11:I11)</f>
        <v>0</v>
      </c>
      <c r="J20" s="21">
        <f>('12-15 Female Scratch Finals'!J11:J11)</f>
        <v>0</v>
      </c>
      <c r="K20" s="56"/>
      <c r="L20" s="56"/>
    </row>
    <row r="21" spans="1:12" ht="15.75" x14ac:dyDescent="0.25">
      <c r="A21" s="75" t="s">
        <v>10</v>
      </c>
      <c r="B21" s="23">
        <f>('12-15 Female Scratch Finals'!B12:B12)</f>
        <v>0</v>
      </c>
      <c r="C21" s="23">
        <f>('12-15 Female Scratch Finals'!C12:C12)</f>
        <v>0</v>
      </c>
      <c r="D21" s="23">
        <f>('12-15 Female Scratch Finals'!D12:D12)</f>
        <v>0</v>
      </c>
      <c r="E21" s="23">
        <f>('12-15 Female Scratch Finals'!E12:E12)</f>
        <v>0</v>
      </c>
      <c r="F21" s="23">
        <f>('12-15 Female Scratch Finals'!F12:F12)</f>
        <v>0</v>
      </c>
      <c r="G21" s="23">
        <f>('12-15 Female Scratch Finals'!G12:G12)</f>
        <v>0</v>
      </c>
      <c r="H21" s="23">
        <f>('12-15 Female Scratch Finals'!H12:H12)</f>
        <v>0</v>
      </c>
      <c r="I21" s="23">
        <f>('12-15 Female Scratch Finals'!I12:I12)</f>
        <v>0</v>
      </c>
      <c r="J21" s="23">
        <f>('12-15 Female Scratch Finals'!J12:J12)</f>
        <v>0</v>
      </c>
      <c r="K21" s="56"/>
      <c r="L21" s="56"/>
    </row>
    <row r="22" spans="1:12" ht="16.5" thickBot="1" x14ac:dyDescent="0.3">
      <c r="A22" s="76" t="s">
        <v>11</v>
      </c>
      <c r="B22" s="25">
        <f>('12-15 Female Scratch Finals'!B13:B13)</f>
        <v>0</v>
      </c>
      <c r="C22" s="25">
        <f>('12-15 Female Scratch Finals'!C13:C13)</f>
        <v>0</v>
      </c>
      <c r="D22" s="25">
        <f>('12-15 Female Scratch Finals'!D13:D13)</f>
        <v>0</v>
      </c>
      <c r="E22" s="25">
        <f>('12-15 Female Scratch Finals'!E13:E13)</f>
        <v>0</v>
      </c>
      <c r="F22" s="25">
        <f>('12-15 Female Scratch Finals'!F13:F13)</f>
        <v>0</v>
      </c>
      <c r="G22" s="25">
        <f>('12-15 Female Scratch Finals'!G13:G13)</f>
        <v>0</v>
      </c>
      <c r="H22" s="25">
        <f>('12-15 Female Scratch Finals'!H13:H13)</f>
        <v>0</v>
      </c>
      <c r="I22" s="25">
        <f>('12-15 Female Scratch Finals'!I13:I13)</f>
        <v>0</v>
      </c>
      <c r="J22" s="25">
        <f>('12-15 Female Scratch Finals'!J13:J13)</f>
        <v>0</v>
      </c>
      <c r="K22" s="56"/>
      <c r="L22" s="56"/>
    </row>
    <row r="23" spans="1:12" ht="15.75" x14ac:dyDescent="0.25">
      <c r="A23" s="1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4" spans="1:12" ht="15.75" x14ac:dyDescent="0.25">
      <c r="A24" s="1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15.75" thickBot="1" x14ac:dyDescent="0.25">
      <c r="A25" s="373" t="s">
        <v>106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3"/>
      <c r="L25" s="373"/>
    </row>
    <row r="26" spans="1:12" ht="15.75" x14ac:dyDescent="0.25">
      <c r="A26" s="317" t="s">
        <v>12</v>
      </c>
      <c r="B26" s="12" t="s">
        <v>7</v>
      </c>
      <c r="C26" s="6" t="s">
        <v>6</v>
      </c>
      <c r="D26" s="339" t="s">
        <v>0</v>
      </c>
      <c r="E26" s="339" t="s">
        <v>4</v>
      </c>
      <c r="F26" s="339" t="s">
        <v>1</v>
      </c>
      <c r="G26" s="6" t="s">
        <v>5</v>
      </c>
      <c r="H26" s="6" t="s">
        <v>5</v>
      </c>
      <c r="I26" s="6" t="s">
        <v>5</v>
      </c>
      <c r="J26" s="339" t="s">
        <v>2</v>
      </c>
      <c r="K26" s="317" t="s">
        <v>8</v>
      </c>
      <c r="L26" s="5" t="s">
        <v>14</v>
      </c>
    </row>
    <row r="27" spans="1:12" ht="16.5" thickBot="1" x14ac:dyDescent="0.3">
      <c r="A27" s="318"/>
      <c r="B27" s="14" t="s">
        <v>16</v>
      </c>
      <c r="C27" s="15" t="s">
        <v>16</v>
      </c>
      <c r="D27" s="340"/>
      <c r="E27" s="340"/>
      <c r="F27" s="340"/>
      <c r="G27" s="15">
        <v>1</v>
      </c>
      <c r="H27" s="15">
        <v>2</v>
      </c>
      <c r="I27" s="15">
        <v>3</v>
      </c>
      <c r="J27" s="340"/>
      <c r="K27" s="318"/>
      <c r="L27" s="13" t="s">
        <v>2</v>
      </c>
    </row>
    <row r="28" spans="1:12" ht="15.75" x14ac:dyDescent="0.25">
      <c r="A28" s="74" t="s">
        <v>9</v>
      </c>
      <c r="B28" s="21" t="str">
        <f>('12-15 Male Hdcp Finals'!B3:B3)</f>
        <v>Cron</v>
      </c>
      <c r="C28" s="21" t="str">
        <f>('12-15 Male Hdcp Finals'!C3:C3)</f>
        <v>Alexander</v>
      </c>
      <c r="D28" s="21">
        <f>('12-15 Male Hdcp Finals'!D3:D3)</f>
        <v>0</v>
      </c>
      <c r="E28" s="21">
        <f>('12-15 Male Hdcp Finals'!E3:E3)</f>
        <v>0</v>
      </c>
      <c r="F28" s="21">
        <f>('12-15 Male Hdcp Finals'!F3:F3)</f>
        <v>143</v>
      </c>
      <c r="G28" s="21">
        <f>('12-15 Male Hdcp Finals'!G3:G3)</f>
        <v>136</v>
      </c>
      <c r="H28" s="21">
        <f>('12-15 Male Hdcp Finals'!H3:H3)</f>
        <v>153</v>
      </c>
      <c r="I28" s="21">
        <f>('12-15 Male Hdcp Finals'!I3:I3)</f>
        <v>167</v>
      </c>
      <c r="J28" s="21">
        <f>('12-15 Male Hdcp Finals'!J3:J3)</f>
        <v>456</v>
      </c>
      <c r="K28" s="32">
        <f>('12-15 Male Hdcp Finals'!N3:N3)</f>
        <v>183</v>
      </c>
      <c r="L28" s="32">
        <f>('12-15 Male Hdcp Finals'!O3:O3)</f>
        <v>639</v>
      </c>
    </row>
    <row r="29" spans="1:12" ht="15.75" x14ac:dyDescent="0.25">
      <c r="A29" s="75" t="s">
        <v>10</v>
      </c>
      <c r="B29" s="23" t="str">
        <f>('12-15 Male Hdcp Finals'!B4:B4)</f>
        <v>Robinson</v>
      </c>
      <c r="C29" s="23" t="str">
        <f>('12-15 Male Hdcp Finals'!C4:C4)</f>
        <v>Aaron</v>
      </c>
      <c r="D29" s="23">
        <f>('12-15 Male Hdcp Finals'!D4:D4)</f>
        <v>0</v>
      </c>
      <c r="E29" s="23">
        <f>('12-15 Male Hdcp Finals'!E4:E4)</f>
        <v>0</v>
      </c>
      <c r="F29" s="23">
        <f>('12-15 Male Hdcp Finals'!F4:F4)</f>
        <v>143</v>
      </c>
      <c r="G29" s="23">
        <f>('12-15 Male Hdcp Finals'!G4:G4)</f>
        <v>106</v>
      </c>
      <c r="H29" s="23">
        <f>('12-15 Male Hdcp Finals'!H4:H4)</f>
        <v>139</v>
      </c>
      <c r="I29" s="23">
        <f>('12-15 Male Hdcp Finals'!I4:I4)</f>
        <v>106</v>
      </c>
      <c r="J29" s="23">
        <f>('12-15 Male Hdcp Finals'!J4:J4)</f>
        <v>351</v>
      </c>
      <c r="K29" s="244">
        <f>('12-15 Male Hdcp Finals'!N4:N4)</f>
        <v>183</v>
      </c>
      <c r="L29" s="244">
        <f>('12-15 Male Hdcp Finals'!O4:O4)</f>
        <v>534</v>
      </c>
    </row>
    <row r="30" spans="1:12" ht="16.5" thickBot="1" x14ac:dyDescent="0.3">
      <c r="A30" s="76" t="s">
        <v>11</v>
      </c>
      <c r="B30" s="25">
        <f>('12-15 Male Hdcp Finals'!B5:B5)</f>
        <v>0</v>
      </c>
      <c r="C30" s="25">
        <f>('12-15 Male Hdcp Finals'!C5:C5)</f>
        <v>0</v>
      </c>
      <c r="D30" s="25">
        <f>('12-15 Male Hdcp Finals'!D5:D5)</f>
        <v>0</v>
      </c>
      <c r="E30" s="25">
        <f>('12-15 Male Hdcp Finals'!E5:E5)</f>
        <v>0</v>
      </c>
      <c r="F30" s="25">
        <f>('12-15 Male Hdcp Finals'!F5:F5)</f>
        <v>0</v>
      </c>
      <c r="G30" s="25">
        <f>('12-15 Male Hdcp Finals'!G5:G5)</f>
        <v>0</v>
      </c>
      <c r="H30" s="25">
        <f>('12-15 Male Hdcp Finals'!H5:H5)</f>
        <v>0</v>
      </c>
      <c r="I30" s="25">
        <f>('12-15 Male Hdcp Finals'!I5:I5)</f>
        <v>0</v>
      </c>
      <c r="J30" s="25">
        <f>('12-15 Male Hdcp Finals'!J5:J5)</f>
        <v>0</v>
      </c>
      <c r="K30" s="245">
        <f>('12-15 Male Hdcp Finals'!N5:N5)</f>
        <v>0</v>
      </c>
      <c r="L30" s="245">
        <f>('12-15 Male Hdcp Finals'!O5:O5)</f>
        <v>0</v>
      </c>
    </row>
    <row r="31" spans="1:12" ht="15.75" x14ac:dyDescent="0.25">
      <c r="A31" s="1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</row>
    <row r="32" spans="1:12" ht="15.75" x14ac:dyDescent="0.25">
      <c r="A32" s="1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1:12" ht="15.75" thickBot="1" x14ac:dyDescent="0.25">
      <c r="A33" s="374" t="s">
        <v>107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</row>
    <row r="34" spans="1:12" ht="15.75" x14ac:dyDescent="0.25">
      <c r="A34" s="317" t="s">
        <v>12</v>
      </c>
      <c r="B34" s="12" t="s">
        <v>7</v>
      </c>
      <c r="C34" s="6" t="s">
        <v>6</v>
      </c>
      <c r="D34" s="339" t="s">
        <v>0</v>
      </c>
      <c r="E34" s="339" t="s">
        <v>4</v>
      </c>
      <c r="F34" s="6" t="s">
        <v>5</v>
      </c>
      <c r="G34" s="6" t="s">
        <v>5</v>
      </c>
      <c r="H34" s="6" t="s">
        <v>5</v>
      </c>
      <c r="I34" s="339" t="s">
        <v>2</v>
      </c>
      <c r="J34" s="5" t="s">
        <v>14</v>
      </c>
      <c r="K34" s="56"/>
      <c r="L34" s="56"/>
    </row>
    <row r="35" spans="1:12" ht="16.5" thickBot="1" x14ac:dyDescent="0.3">
      <c r="A35" s="318"/>
      <c r="B35" s="14" t="s">
        <v>16</v>
      </c>
      <c r="C35" s="15" t="s">
        <v>16</v>
      </c>
      <c r="D35" s="340"/>
      <c r="E35" s="340"/>
      <c r="F35" s="15">
        <v>1</v>
      </c>
      <c r="G35" s="15">
        <v>2</v>
      </c>
      <c r="H35" s="15">
        <v>3</v>
      </c>
      <c r="I35" s="340"/>
      <c r="J35" s="13" t="s">
        <v>2</v>
      </c>
      <c r="K35" s="56"/>
      <c r="L35" s="56"/>
    </row>
    <row r="36" spans="1:12" ht="15.75" x14ac:dyDescent="0.25">
      <c r="A36" s="74" t="s">
        <v>9</v>
      </c>
      <c r="B36" s="21" t="str">
        <f>('12-15 Male Scratch Finals'!B3:B3)</f>
        <v>Heckman</v>
      </c>
      <c r="C36" s="21" t="str">
        <f>('12-15 Male Scratch Finals'!C3:C3)</f>
        <v>Aaron</v>
      </c>
      <c r="D36" s="21">
        <f>('12-15 Male Scratch Finals'!D3:D3)</f>
        <v>0</v>
      </c>
      <c r="E36" s="21">
        <f>('12-15 Male Scratch Finals'!E3:E3)</f>
        <v>0</v>
      </c>
      <c r="F36" s="21">
        <f>('12-15 Male Scratch Finals'!F3:F3)</f>
        <v>246</v>
      </c>
      <c r="G36" s="21">
        <f>('12-15 Male Scratch Finals'!G3:G3)</f>
        <v>202</v>
      </c>
      <c r="H36" s="21">
        <f>('12-15 Male Scratch Finals'!H3:H3)</f>
        <v>218</v>
      </c>
      <c r="I36" s="21">
        <f>('12-15 Male Scratch Finals'!I3:I3)</f>
        <v>666</v>
      </c>
      <c r="J36" s="21">
        <f>('12-15 Male Scratch Finals'!J3:J3)</f>
        <v>666</v>
      </c>
      <c r="K36" s="56"/>
      <c r="L36" s="56"/>
    </row>
    <row r="37" spans="1:12" ht="15.75" x14ac:dyDescent="0.25">
      <c r="A37" s="75" t="s">
        <v>10</v>
      </c>
      <c r="B37" s="23">
        <f>('12-15 Male Scratch Finals'!B12:B12)</f>
        <v>0</v>
      </c>
      <c r="C37" s="23">
        <f>('12-15 Male Scratch Finals'!C12:C12)</f>
        <v>0</v>
      </c>
      <c r="D37" s="23">
        <f>('12-15 Male Scratch Finals'!D12:D12)</f>
        <v>0</v>
      </c>
      <c r="E37" s="23">
        <f>('12-15 Male Scratch Finals'!E12:E12)</f>
        <v>0</v>
      </c>
      <c r="F37" s="23">
        <f>('12-15 Male Scratch Finals'!F12:F12)</f>
        <v>0</v>
      </c>
      <c r="G37" s="23">
        <f>('12-15 Male Scratch Finals'!G12:G12)</f>
        <v>0</v>
      </c>
      <c r="H37" s="23">
        <f>('12-15 Male Scratch Finals'!H12:H12)</f>
        <v>0</v>
      </c>
      <c r="I37" s="23">
        <f>('12-15 Male Scratch Finals'!I12:I12)</f>
        <v>0</v>
      </c>
      <c r="J37" s="23">
        <f>('12-15 Male Scratch Finals'!J12:J12)</f>
        <v>0</v>
      </c>
      <c r="K37" s="56"/>
      <c r="L37" s="56"/>
    </row>
    <row r="38" spans="1:12" ht="16.5" thickBot="1" x14ac:dyDescent="0.3">
      <c r="A38" s="76" t="s">
        <v>11</v>
      </c>
      <c r="B38" s="25">
        <f>('12-15 Male Scratch Finals'!B13:B13)</f>
        <v>0</v>
      </c>
      <c r="C38" s="25">
        <f>('12-15 Male Scratch Finals'!C13:C13)</f>
        <v>0</v>
      </c>
      <c r="D38" s="25">
        <f>('12-15 Male Scratch Finals'!D13:D13)</f>
        <v>0</v>
      </c>
      <c r="E38" s="25">
        <f>('12-15 Male Scratch Finals'!E13:E13)</f>
        <v>0</v>
      </c>
      <c r="F38" s="25">
        <f>('12-15 Male Scratch Finals'!F13:F13)</f>
        <v>0</v>
      </c>
      <c r="G38" s="25">
        <f>('12-15 Male Scratch Finals'!G13:G13)</f>
        <v>0</v>
      </c>
      <c r="H38" s="25">
        <f>('12-15 Male Scratch Finals'!H13:H13)</f>
        <v>0</v>
      </c>
      <c r="I38" s="25">
        <f>('12-15 Male Scratch Finals'!I13:I13)</f>
        <v>0</v>
      </c>
      <c r="J38" s="25">
        <f>('12-15 Male Scratch Finals'!J13:J13)</f>
        <v>0</v>
      </c>
      <c r="K38" s="56"/>
      <c r="L38" s="56"/>
    </row>
    <row r="39" spans="1:12" ht="15.75" x14ac:dyDescent="0.25">
      <c r="A39" s="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 ht="15.75" x14ac:dyDescent="0.25">
      <c r="A40" s="1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</row>
    <row r="41" spans="1:12" ht="15.75" thickBot="1" x14ac:dyDescent="0.25">
      <c r="A41" s="374" t="s">
        <v>109</v>
      </c>
      <c r="B41" s="374"/>
      <c r="C41" s="374"/>
      <c r="D41" s="374"/>
      <c r="E41" s="374"/>
      <c r="F41" s="374"/>
      <c r="G41" s="374"/>
      <c r="H41" s="374"/>
      <c r="I41" s="374"/>
      <c r="J41" s="374"/>
      <c r="K41" s="374"/>
      <c r="L41" s="374"/>
    </row>
    <row r="42" spans="1:12" ht="15.75" x14ac:dyDescent="0.25">
      <c r="A42" s="317" t="s">
        <v>12</v>
      </c>
      <c r="B42" s="12" t="s">
        <v>7</v>
      </c>
      <c r="C42" s="6" t="s">
        <v>6</v>
      </c>
      <c r="D42" s="339" t="s">
        <v>0</v>
      </c>
      <c r="E42" s="339" t="s">
        <v>4</v>
      </c>
      <c r="F42" s="6" t="s">
        <v>5</v>
      </c>
      <c r="G42" s="6" t="s">
        <v>5</v>
      </c>
      <c r="H42" s="6" t="s">
        <v>5</v>
      </c>
      <c r="I42" s="339" t="s">
        <v>2</v>
      </c>
      <c r="J42" s="5" t="s">
        <v>14</v>
      </c>
      <c r="K42" s="56"/>
      <c r="L42" s="56"/>
    </row>
    <row r="43" spans="1:12" ht="16.5" thickBot="1" x14ac:dyDescent="0.3">
      <c r="A43" s="318"/>
      <c r="B43" s="14" t="s">
        <v>16</v>
      </c>
      <c r="C43" s="15" t="s">
        <v>16</v>
      </c>
      <c r="D43" s="340"/>
      <c r="E43" s="340"/>
      <c r="F43" s="15">
        <v>1</v>
      </c>
      <c r="G43" s="15">
        <v>2</v>
      </c>
      <c r="H43" s="15">
        <v>3</v>
      </c>
      <c r="I43" s="340"/>
      <c r="J43" s="13" t="s">
        <v>2</v>
      </c>
      <c r="K43" s="56"/>
      <c r="L43" s="56"/>
    </row>
    <row r="44" spans="1:12" ht="15.75" x14ac:dyDescent="0.25">
      <c r="A44" s="74" t="s">
        <v>9</v>
      </c>
      <c r="B44" s="21">
        <f>('16-20 Female Scratch Finals'!B3:B3)</f>
        <v>0</v>
      </c>
      <c r="C44" s="21">
        <f>('16-20 Female Scratch Finals'!C3:C3)</f>
        <v>0</v>
      </c>
      <c r="D44" s="21">
        <f>('16-20 Female Scratch Finals'!D3:D3)</f>
        <v>0</v>
      </c>
      <c r="E44" s="21">
        <f>('16-20 Female Scratch Finals'!E3:E3)</f>
        <v>0</v>
      </c>
      <c r="F44" s="21">
        <f>('16-20 Female Scratch Finals'!F3:F3)</f>
        <v>0</v>
      </c>
      <c r="G44" s="21">
        <f>('16-20 Female Scratch Finals'!G3:G3)</f>
        <v>0</v>
      </c>
      <c r="H44" s="21">
        <f>('16-20 Female Scratch Finals'!H3:H3)</f>
        <v>0</v>
      </c>
      <c r="I44" s="21">
        <f>('16-20 Female Scratch Finals'!I3:I3)</f>
        <v>0</v>
      </c>
      <c r="J44" s="21">
        <f>('16-20 Female Scratch Finals'!J3:J3)</f>
        <v>0</v>
      </c>
      <c r="K44" s="56"/>
      <c r="L44" s="56"/>
    </row>
    <row r="45" spans="1:12" ht="15.75" x14ac:dyDescent="0.25">
      <c r="A45" s="75" t="s">
        <v>10</v>
      </c>
      <c r="B45" s="23">
        <f>('16-20 Female Scratch Finals'!B4:B4)</f>
        <v>0</v>
      </c>
      <c r="C45" s="23">
        <f>('16-20 Female Scratch Finals'!C4:C4)</f>
        <v>0</v>
      </c>
      <c r="D45" s="23">
        <f>('16-20 Female Scratch Finals'!D4:D4)</f>
        <v>0</v>
      </c>
      <c r="E45" s="23">
        <f>('16-20 Female Scratch Finals'!E4:E4)</f>
        <v>0</v>
      </c>
      <c r="F45" s="23">
        <f>('16-20 Female Scratch Finals'!F4:F4)</f>
        <v>0</v>
      </c>
      <c r="G45" s="23">
        <f>('16-20 Female Scratch Finals'!G4:G4)</f>
        <v>0</v>
      </c>
      <c r="H45" s="23">
        <f>('16-20 Female Scratch Finals'!H4:H4)</f>
        <v>0</v>
      </c>
      <c r="I45" s="23">
        <f>('16-20 Female Scratch Finals'!I4:I4)</f>
        <v>0</v>
      </c>
      <c r="J45" s="23">
        <f>('16-20 Female Scratch Finals'!J4:J4)</f>
        <v>0</v>
      </c>
      <c r="K45" s="56"/>
      <c r="L45" s="56"/>
    </row>
    <row r="46" spans="1:12" ht="16.5" thickBot="1" x14ac:dyDescent="0.3">
      <c r="A46" s="76" t="s">
        <v>11</v>
      </c>
      <c r="B46" s="25">
        <f>('16-20 Female Scratch Finals'!B5:B5)</f>
        <v>0</v>
      </c>
      <c r="C46" s="25">
        <f>('16-20 Female Scratch Finals'!C5:C5)</f>
        <v>0</v>
      </c>
      <c r="D46" s="25">
        <f>('16-20 Female Scratch Finals'!D5:D5)</f>
        <v>0</v>
      </c>
      <c r="E46" s="25">
        <f>('16-20 Female Scratch Finals'!E5:E5)</f>
        <v>0</v>
      </c>
      <c r="F46" s="25">
        <f>('16-20 Female Scratch Finals'!F5:F5)</f>
        <v>0</v>
      </c>
      <c r="G46" s="25">
        <f>('16-20 Female Scratch Finals'!G5:G5)</f>
        <v>0</v>
      </c>
      <c r="H46" s="25">
        <f>('16-20 Female Scratch Finals'!H5:H5)</f>
        <v>0</v>
      </c>
      <c r="I46" s="25">
        <f>('16-20 Female Scratch Finals'!I5:I5)</f>
        <v>0</v>
      </c>
      <c r="J46" s="25">
        <f>('16-20 Female Scratch Finals'!J5:J5)</f>
        <v>0</v>
      </c>
      <c r="K46" s="56"/>
      <c r="L46" s="56"/>
    </row>
    <row r="47" spans="1:12" ht="15.75" x14ac:dyDescent="0.25">
      <c r="A47" s="1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</row>
    <row r="48" spans="1:12" ht="15.75" x14ac:dyDescent="0.25">
      <c r="A48" s="1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</row>
    <row r="49" spans="1:12" ht="15.75" thickBot="1" x14ac:dyDescent="0.25">
      <c r="A49" s="373" t="s">
        <v>108</v>
      </c>
      <c r="B49" s="373"/>
      <c r="C49" s="373"/>
      <c r="D49" s="373"/>
      <c r="E49" s="373"/>
      <c r="F49" s="373"/>
      <c r="G49" s="373"/>
      <c r="H49" s="373"/>
      <c r="I49" s="373"/>
      <c r="J49" s="373"/>
      <c r="K49" s="373"/>
      <c r="L49" s="373"/>
    </row>
    <row r="50" spans="1:12" ht="15.75" x14ac:dyDescent="0.25">
      <c r="A50" s="319" t="s">
        <v>12</v>
      </c>
      <c r="B50" s="12" t="s">
        <v>7</v>
      </c>
      <c r="C50" s="6" t="s">
        <v>6</v>
      </c>
      <c r="D50" s="339" t="s">
        <v>0</v>
      </c>
      <c r="E50" s="339" t="s">
        <v>4</v>
      </c>
      <c r="F50" s="339" t="s">
        <v>1</v>
      </c>
      <c r="G50" s="6" t="s">
        <v>5</v>
      </c>
      <c r="H50" s="6" t="s">
        <v>5</v>
      </c>
      <c r="I50" s="6" t="s">
        <v>5</v>
      </c>
      <c r="J50" s="339" t="s">
        <v>2</v>
      </c>
      <c r="K50" s="317" t="s">
        <v>8</v>
      </c>
      <c r="L50" s="5" t="s">
        <v>14</v>
      </c>
    </row>
    <row r="51" spans="1:12" ht="16.5" thickBot="1" x14ac:dyDescent="0.3">
      <c r="A51" s="320"/>
      <c r="B51" s="14" t="s">
        <v>16</v>
      </c>
      <c r="C51" s="15" t="s">
        <v>16</v>
      </c>
      <c r="D51" s="340"/>
      <c r="E51" s="340"/>
      <c r="F51" s="340"/>
      <c r="G51" s="15">
        <v>1</v>
      </c>
      <c r="H51" s="15">
        <v>2</v>
      </c>
      <c r="I51" s="15">
        <v>3</v>
      </c>
      <c r="J51" s="340"/>
      <c r="K51" s="318"/>
      <c r="L51" s="13" t="s">
        <v>2</v>
      </c>
    </row>
    <row r="52" spans="1:12" ht="15.75" x14ac:dyDescent="0.25">
      <c r="A52" s="21" t="s">
        <v>9</v>
      </c>
      <c r="B52" s="22" t="str">
        <f>('16-20 Female Hdcp Finals'!B3:B3)</f>
        <v>York</v>
      </c>
      <c r="C52" s="22" t="str">
        <f>('16-20 Female Hdcp Finals'!C3:C3)</f>
        <v>Emerson</v>
      </c>
      <c r="D52" s="22">
        <f>('16-20 Female Hdcp Finals'!D3:D3)</f>
        <v>0</v>
      </c>
      <c r="E52" s="22">
        <f>('16-20 Female Hdcp Finals'!E3:E3)</f>
        <v>0</v>
      </c>
      <c r="F52" s="22">
        <f>('16-20 Female Hdcp Finals'!F3:F3)</f>
        <v>143</v>
      </c>
      <c r="G52" s="22">
        <f>('16-20 Female Hdcp Finals'!G3:G3)</f>
        <v>122</v>
      </c>
      <c r="H52" s="22">
        <f>('16-20 Female Hdcp Finals'!H3:H3)</f>
        <v>175</v>
      </c>
      <c r="I52" s="22">
        <f>('16-20 Female Hdcp Finals'!I3:I3)</f>
        <v>144</v>
      </c>
      <c r="J52" s="22">
        <f>('16-20 Female Hdcp Finals'!J3:J3)</f>
        <v>441</v>
      </c>
      <c r="K52" s="32">
        <f>('16-20 Female Hdcp Finals'!N3:N3)</f>
        <v>183</v>
      </c>
      <c r="L52" s="32">
        <f>('16-20 Female Hdcp Finals'!O3:O3)</f>
        <v>624</v>
      </c>
    </row>
    <row r="53" spans="1:12" ht="15.75" x14ac:dyDescent="0.25">
      <c r="A53" s="288" t="s">
        <v>10</v>
      </c>
      <c r="B53" s="289">
        <f>('16-20 Female Hdcp Finals'!B4:B4)</f>
        <v>0</v>
      </c>
      <c r="C53" s="289">
        <f>('16-20 Female Hdcp Finals'!C4:C4)</f>
        <v>0</v>
      </c>
      <c r="D53" s="289">
        <f>('16-20 Female Hdcp Finals'!D4:D4)</f>
        <v>0</v>
      </c>
      <c r="E53" s="289">
        <f>('16-20 Female Hdcp Finals'!E4:E4)</f>
        <v>0</v>
      </c>
      <c r="F53" s="289">
        <f>('16-20 Female Hdcp Finals'!F4:F4)</f>
        <v>0</v>
      </c>
      <c r="G53" s="289">
        <f>('16-20 Female Hdcp Finals'!G4:G4)</f>
        <v>0</v>
      </c>
      <c r="H53" s="289">
        <f>('16-20 Female Hdcp Finals'!H4:H4)</f>
        <v>0</v>
      </c>
      <c r="I53" s="289">
        <f>('16-20 Female Hdcp Finals'!I4:I4)</f>
        <v>0</v>
      </c>
      <c r="J53" s="289">
        <f>('16-20 Female Hdcp Finals'!J4:J4)</f>
        <v>0</v>
      </c>
      <c r="K53" s="290">
        <f>('16-20 Female Hdcp Finals'!N4:N4)</f>
        <v>0</v>
      </c>
      <c r="L53" s="290">
        <f>('16-20 Female Hdcp Finals'!O4:O4)</f>
        <v>0</v>
      </c>
    </row>
    <row r="54" spans="1:12" ht="15.75" x14ac:dyDescent="0.25">
      <c r="A54" s="247" t="s">
        <v>11</v>
      </c>
      <c r="B54" s="248">
        <f>('16-20 Female Hdcp Finals'!B5:B5)</f>
        <v>0</v>
      </c>
      <c r="C54" s="248">
        <f>('16-20 Female Hdcp Finals'!C5:C5)</f>
        <v>0</v>
      </c>
      <c r="D54" s="248">
        <f>('16-20 Female Hdcp Finals'!D5:D5)</f>
        <v>0</v>
      </c>
      <c r="E54" s="248">
        <f>('16-20 Female Hdcp Finals'!E5:E5)</f>
        <v>0</v>
      </c>
      <c r="F54" s="248">
        <f>('16-20 Female Hdcp Finals'!F5:F5)</f>
        <v>0</v>
      </c>
      <c r="G54" s="248">
        <f>('16-20 Female Hdcp Finals'!G5:G5)</f>
        <v>0</v>
      </c>
      <c r="H54" s="248">
        <f>('16-20 Female Hdcp Finals'!H5:H5)</f>
        <v>0</v>
      </c>
      <c r="I54" s="248">
        <f>('16-20 Female Hdcp Finals'!I5:I5)</f>
        <v>0</v>
      </c>
      <c r="J54" s="248">
        <f>('16-20 Female Hdcp Finals'!J5:J5)</f>
        <v>0</v>
      </c>
      <c r="K54" s="249">
        <f>('16-20 Female Hdcp Finals'!N5:N5)</f>
        <v>0</v>
      </c>
      <c r="L54" s="249">
        <f>('16-20 Female Hdcp Finals'!O5:O5)</f>
        <v>0</v>
      </c>
    </row>
    <row r="55" spans="1:12" ht="15.75" x14ac:dyDescent="0.25">
      <c r="A55" s="1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</row>
    <row r="56" spans="1:12" ht="15.75" x14ac:dyDescent="0.25">
      <c r="A56" s="1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</row>
    <row r="57" spans="1:12" ht="15.75" thickBot="1" x14ac:dyDescent="0.25">
      <c r="A57" s="374" t="s">
        <v>111</v>
      </c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</row>
    <row r="58" spans="1:12" ht="15.75" x14ac:dyDescent="0.25">
      <c r="A58" s="317" t="s">
        <v>12</v>
      </c>
      <c r="B58" s="12" t="s">
        <v>7</v>
      </c>
      <c r="C58" s="6" t="s">
        <v>6</v>
      </c>
      <c r="D58" s="339" t="s">
        <v>0</v>
      </c>
      <c r="E58" s="339" t="s">
        <v>4</v>
      </c>
      <c r="F58" s="6" t="s">
        <v>5</v>
      </c>
      <c r="G58" s="6" t="s">
        <v>5</v>
      </c>
      <c r="H58" s="6" t="s">
        <v>5</v>
      </c>
      <c r="I58" s="339" t="s">
        <v>2</v>
      </c>
      <c r="J58" s="5" t="s">
        <v>14</v>
      </c>
      <c r="K58" s="56"/>
      <c r="L58" s="56"/>
    </row>
    <row r="59" spans="1:12" ht="16.5" thickBot="1" x14ac:dyDescent="0.3">
      <c r="A59" s="318"/>
      <c r="B59" s="14" t="s">
        <v>16</v>
      </c>
      <c r="C59" s="15" t="s">
        <v>16</v>
      </c>
      <c r="D59" s="340"/>
      <c r="E59" s="340"/>
      <c r="F59" s="15">
        <v>1</v>
      </c>
      <c r="G59" s="15">
        <v>2</v>
      </c>
      <c r="H59" s="15">
        <v>3</v>
      </c>
      <c r="I59" s="340"/>
      <c r="J59" s="13" t="s">
        <v>2</v>
      </c>
      <c r="K59" s="56"/>
      <c r="L59" s="56"/>
    </row>
    <row r="60" spans="1:12" ht="15.75" x14ac:dyDescent="0.25">
      <c r="A60" s="74" t="s">
        <v>9</v>
      </c>
      <c r="B60" s="21" t="str">
        <f>('16-20 Male Scratch Finals'!B3:B3)</f>
        <v>Matyjevich</v>
      </c>
      <c r="C60" s="21" t="str">
        <f>('16-20 Male Scratch Finals'!C3:C3)</f>
        <v>Gregory</v>
      </c>
      <c r="D60" s="21">
        <f>('16-20 Male Scratch Finals'!D3:D3)</f>
        <v>0</v>
      </c>
      <c r="E60" s="21">
        <f>('16-20 Male Scratch Finals'!E3:E3)</f>
        <v>0</v>
      </c>
      <c r="F60" s="21">
        <f>('16-20 Male Scratch Finals'!F3:F3)</f>
        <v>257</v>
      </c>
      <c r="G60" s="21">
        <f>('16-20 Male Scratch Finals'!G3:G3)</f>
        <v>226</v>
      </c>
      <c r="H60" s="21">
        <f>('16-20 Male Scratch Finals'!H3:H3)</f>
        <v>185</v>
      </c>
      <c r="I60" s="21">
        <f>('16-20 Male Scratch Finals'!I3:I3)</f>
        <v>668</v>
      </c>
      <c r="J60" s="21">
        <f>('16-20 Male Scratch Finals'!J3:J3)</f>
        <v>668</v>
      </c>
      <c r="K60" s="56"/>
      <c r="L60" s="56"/>
    </row>
    <row r="61" spans="1:12" ht="15.75" x14ac:dyDescent="0.25">
      <c r="A61" s="75" t="s">
        <v>10</v>
      </c>
      <c r="B61" s="23">
        <f>('16-20 Male Scratch Finals'!B4:B4)</f>
        <v>0</v>
      </c>
      <c r="C61" s="23">
        <f>('16-20 Male Scratch Finals'!C4:C4)</f>
        <v>0</v>
      </c>
      <c r="D61" s="23">
        <f>('16-20 Male Scratch Finals'!D4:D4)</f>
        <v>0</v>
      </c>
      <c r="E61" s="23">
        <f>('16-20 Male Scratch Finals'!E4:E4)</f>
        <v>0</v>
      </c>
      <c r="F61" s="23">
        <f>('16-20 Male Scratch Finals'!F4:F4)</f>
        <v>0</v>
      </c>
      <c r="G61" s="23">
        <f>('16-20 Male Scratch Finals'!G4:G4)</f>
        <v>0</v>
      </c>
      <c r="H61" s="23">
        <f>('16-20 Male Scratch Finals'!H4:H4)</f>
        <v>0</v>
      </c>
      <c r="I61" s="23">
        <f>('16-20 Male Scratch Finals'!I4:I4)</f>
        <v>0</v>
      </c>
      <c r="J61" s="23">
        <f>('16-20 Male Scratch Finals'!J4:J4)</f>
        <v>0</v>
      </c>
      <c r="K61" s="56"/>
      <c r="L61" s="56"/>
    </row>
    <row r="62" spans="1:12" ht="16.5" thickBot="1" x14ac:dyDescent="0.3">
      <c r="A62" s="76" t="s">
        <v>11</v>
      </c>
      <c r="B62" s="253">
        <f>('16-20 Male Scratch Finals'!B5:B5)</f>
        <v>0</v>
      </c>
      <c r="C62" s="253">
        <f>('16-20 Male Scratch Finals'!C5:C5)</f>
        <v>0</v>
      </c>
      <c r="D62" s="253">
        <f>('16-20 Male Scratch Finals'!D5:D5)</f>
        <v>0</v>
      </c>
      <c r="E62" s="253">
        <f>('16-20 Male Scratch Finals'!E5:E5)</f>
        <v>0</v>
      </c>
      <c r="F62" s="253">
        <f>('16-20 Male Scratch Finals'!F5:F5)</f>
        <v>0</v>
      </c>
      <c r="G62" s="253">
        <f>('16-20 Male Scratch Finals'!G5:G5)</f>
        <v>0</v>
      </c>
      <c r="H62" s="253">
        <f>('16-20 Male Scratch Finals'!H5:H5)</f>
        <v>0</v>
      </c>
      <c r="I62" s="253">
        <f>('16-20 Male Scratch Finals'!I5:I5)</f>
        <v>0</v>
      </c>
      <c r="J62" s="253">
        <f>('16-20 Male Scratch Finals'!J5:J5)</f>
        <v>0</v>
      </c>
      <c r="K62" s="56"/>
      <c r="L62" s="56"/>
    </row>
    <row r="63" spans="1:12" ht="15.75" x14ac:dyDescent="0.2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</row>
    <row r="64" spans="1:12" ht="15.75" x14ac:dyDescent="0.25">
      <c r="A64" s="1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</row>
    <row r="65" spans="1:12" ht="15.75" thickBot="1" x14ac:dyDescent="0.25">
      <c r="A65" s="373" t="s">
        <v>110</v>
      </c>
      <c r="B65" s="373"/>
      <c r="C65" s="373"/>
      <c r="D65" s="373"/>
      <c r="E65" s="373"/>
      <c r="F65" s="373"/>
      <c r="G65" s="373"/>
      <c r="H65" s="373"/>
      <c r="I65" s="373"/>
      <c r="J65" s="373"/>
      <c r="K65" s="373"/>
      <c r="L65" s="373"/>
    </row>
    <row r="66" spans="1:12" ht="15.75" x14ac:dyDescent="0.25">
      <c r="A66" s="317" t="s">
        <v>12</v>
      </c>
      <c r="B66" s="12" t="s">
        <v>7</v>
      </c>
      <c r="C66" s="6" t="s">
        <v>6</v>
      </c>
      <c r="D66" s="339" t="s">
        <v>0</v>
      </c>
      <c r="E66" s="339" t="s">
        <v>4</v>
      </c>
      <c r="F66" s="339" t="s">
        <v>1</v>
      </c>
      <c r="G66" s="6" t="s">
        <v>5</v>
      </c>
      <c r="H66" s="6" t="s">
        <v>5</v>
      </c>
      <c r="I66" s="6" t="s">
        <v>5</v>
      </c>
      <c r="J66" s="339" t="s">
        <v>2</v>
      </c>
      <c r="K66" s="317" t="s">
        <v>8</v>
      </c>
      <c r="L66" s="5" t="s">
        <v>14</v>
      </c>
    </row>
    <row r="67" spans="1:12" ht="16.5" thickBot="1" x14ac:dyDescent="0.3">
      <c r="A67" s="318"/>
      <c r="B67" s="14" t="s">
        <v>16</v>
      </c>
      <c r="C67" s="15" t="s">
        <v>16</v>
      </c>
      <c r="D67" s="340"/>
      <c r="E67" s="340"/>
      <c r="F67" s="340"/>
      <c r="G67" s="15">
        <v>1</v>
      </c>
      <c r="H67" s="15">
        <v>2</v>
      </c>
      <c r="I67" s="15">
        <v>3</v>
      </c>
      <c r="J67" s="340"/>
      <c r="K67" s="318"/>
      <c r="L67" s="13" t="s">
        <v>2</v>
      </c>
    </row>
    <row r="68" spans="1:12" ht="15.75" x14ac:dyDescent="0.25">
      <c r="A68" s="74" t="s">
        <v>9</v>
      </c>
      <c r="B68" s="21" t="str">
        <f>('16-20 Male Hdcp Finals'!B3:B3)</f>
        <v>Barnes</v>
      </c>
      <c r="C68" s="21" t="str">
        <f>('16-20 Male Hdcp Finals'!C3:C3)</f>
        <v>Kyle</v>
      </c>
      <c r="D68" s="21">
        <f>('16-20 Male Hdcp Finals'!D3:D3)</f>
        <v>0</v>
      </c>
      <c r="E68" s="21">
        <f>('16-20 Male Hdcp Finals'!E3:E3)</f>
        <v>0</v>
      </c>
      <c r="F68" s="21">
        <f>('16-20 Male Hdcp Finals'!F3:F3)</f>
        <v>138</v>
      </c>
      <c r="G68" s="21">
        <f>('16-20 Male Hdcp Finals'!G3:G3)</f>
        <v>155</v>
      </c>
      <c r="H68" s="21">
        <f>('16-20 Male Hdcp Finals'!H3:H3)</f>
        <v>176</v>
      </c>
      <c r="I68" s="21">
        <f>('16-20 Male Hdcp Finals'!I3:I3)</f>
        <v>224</v>
      </c>
      <c r="J68" s="21">
        <f>('16-20 Male Hdcp Finals'!J3:J3)</f>
        <v>555</v>
      </c>
      <c r="K68" s="32">
        <f>('16-20 Male Hdcp Finals'!N3:N3)</f>
        <v>195</v>
      </c>
      <c r="L68" s="32">
        <f>('16-20 Male Hdcp Finals'!O3:O3)</f>
        <v>750</v>
      </c>
    </row>
    <row r="69" spans="1:12" ht="15.75" x14ac:dyDescent="0.25">
      <c r="A69" s="75" t="s">
        <v>10</v>
      </c>
      <c r="B69" s="23" t="str">
        <f>('16-20 Male Hdcp Finals'!B4:B4)</f>
        <v>Heckman</v>
      </c>
      <c r="C69" s="23" t="str">
        <f>('16-20 Male Hdcp Finals'!C4:C4)</f>
        <v>Tyler</v>
      </c>
      <c r="D69" s="23">
        <f>('16-20 Male Hdcp Finals'!D4:D4)</f>
        <v>0</v>
      </c>
      <c r="E69" s="23">
        <f>('16-20 Male Hdcp Finals'!E4:E4)</f>
        <v>0</v>
      </c>
      <c r="F69" s="23">
        <f>('16-20 Male Hdcp Finals'!F4:F4)</f>
        <v>215</v>
      </c>
      <c r="G69" s="23">
        <f>('16-20 Male Hdcp Finals'!G4:G4)</f>
        <v>191</v>
      </c>
      <c r="H69" s="23">
        <f>('16-20 Male Hdcp Finals'!H4:H4)</f>
        <v>236</v>
      </c>
      <c r="I69" s="23">
        <f>('16-20 Male Hdcp Finals'!I4:I4)</f>
        <v>259</v>
      </c>
      <c r="J69" s="23">
        <f>('16-20 Male Hdcp Finals'!J4:J4)</f>
        <v>686</v>
      </c>
      <c r="K69" s="244">
        <f>('16-20 Male Hdcp Finals'!N4:N4)</f>
        <v>12</v>
      </c>
      <c r="L69" s="244">
        <f>('16-20 Male Hdcp Finals'!O4:O4)</f>
        <v>698</v>
      </c>
    </row>
    <row r="70" spans="1:12" ht="16.5" thickBot="1" x14ac:dyDescent="0.3">
      <c r="A70" s="76" t="s">
        <v>11</v>
      </c>
      <c r="B70" s="25">
        <f>('16-20 Male Hdcp Finals'!B5:B5)</f>
        <v>0</v>
      </c>
      <c r="C70" s="25">
        <f>('16-20 Male Hdcp Finals'!C5:C5)</f>
        <v>0</v>
      </c>
      <c r="D70" s="25">
        <f>('16-20 Male Hdcp Finals'!D5:D5)</f>
        <v>0</v>
      </c>
      <c r="E70" s="25">
        <f>('16-20 Male Hdcp Finals'!E5:E5)</f>
        <v>0</v>
      </c>
      <c r="F70" s="25">
        <f>('16-20 Male Hdcp Finals'!F5:F5)</f>
        <v>0</v>
      </c>
      <c r="G70" s="25">
        <f>('16-20 Male Hdcp Finals'!G5:G5)</f>
        <v>0</v>
      </c>
      <c r="H70" s="25">
        <f>('16-20 Male Hdcp Finals'!H5:H5)</f>
        <v>0</v>
      </c>
      <c r="I70" s="25">
        <f>('16-20 Male Hdcp Finals'!I5:I5)</f>
        <v>0</v>
      </c>
      <c r="J70" s="25">
        <f>('16-20 Male Hdcp Finals'!J5:J5)</f>
        <v>0</v>
      </c>
      <c r="K70" s="245">
        <f>('16-20 Male Hdcp Finals'!N5:N5)</f>
        <v>0</v>
      </c>
      <c r="L70" s="245">
        <f>('16-20 Male Hdcp Finals'!O5:O5)</f>
        <v>0</v>
      </c>
    </row>
    <row r="72" spans="1:12" ht="15.75" x14ac:dyDescent="0.25">
      <c r="A72" s="1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</row>
    <row r="73" spans="1:12" ht="15" x14ac:dyDescent="0.2">
      <c r="A73" s="282"/>
      <c r="B73" s="282"/>
      <c r="C73" s="282"/>
      <c r="D73" s="282"/>
      <c r="E73" s="282"/>
      <c r="F73" s="282"/>
      <c r="G73" s="282"/>
      <c r="H73" s="282"/>
      <c r="I73" s="282"/>
      <c r="J73" s="282"/>
      <c r="K73" s="282"/>
      <c r="L73" s="282"/>
    </row>
  </sheetData>
  <mergeCells count="54">
    <mergeCell ref="A1:L1"/>
    <mergeCell ref="A2:A3"/>
    <mergeCell ref="D2:D3"/>
    <mergeCell ref="E2:E3"/>
    <mergeCell ref="F2:F3"/>
    <mergeCell ref="J2:J3"/>
    <mergeCell ref="K2:K3"/>
    <mergeCell ref="A18:A19"/>
    <mergeCell ref="D18:D19"/>
    <mergeCell ref="E18:E19"/>
    <mergeCell ref="A9:L9"/>
    <mergeCell ref="A10:A11"/>
    <mergeCell ref="D10:D11"/>
    <mergeCell ref="E10:E11"/>
    <mergeCell ref="A17:L17"/>
    <mergeCell ref="J10:J11"/>
    <mergeCell ref="K10:K11"/>
    <mergeCell ref="I18:I19"/>
    <mergeCell ref="J50:J51"/>
    <mergeCell ref="K50:K51"/>
    <mergeCell ref="A41:L41"/>
    <mergeCell ref="A42:A43"/>
    <mergeCell ref="D42:D43"/>
    <mergeCell ref="E42:E43"/>
    <mergeCell ref="I42:I43"/>
    <mergeCell ref="A49:L49"/>
    <mergeCell ref="A50:A51"/>
    <mergeCell ref="D50:D51"/>
    <mergeCell ref="E50:E51"/>
    <mergeCell ref="F50:F51"/>
    <mergeCell ref="J66:J67"/>
    <mergeCell ref="K66:K67"/>
    <mergeCell ref="A57:L57"/>
    <mergeCell ref="A58:A59"/>
    <mergeCell ref="D58:D59"/>
    <mergeCell ref="E58:E59"/>
    <mergeCell ref="I58:I59"/>
    <mergeCell ref="A65:L65"/>
    <mergeCell ref="A66:A67"/>
    <mergeCell ref="D66:D67"/>
    <mergeCell ref="E66:E67"/>
    <mergeCell ref="F66:F67"/>
    <mergeCell ref="A34:A35"/>
    <mergeCell ref="D34:D35"/>
    <mergeCell ref="E34:E35"/>
    <mergeCell ref="I34:I35"/>
    <mergeCell ref="A25:L25"/>
    <mergeCell ref="A26:A27"/>
    <mergeCell ref="D26:D27"/>
    <mergeCell ref="E26:E27"/>
    <mergeCell ref="A33:L33"/>
    <mergeCell ref="F26:F27"/>
    <mergeCell ref="J26:J27"/>
    <mergeCell ref="K26:K27"/>
  </mergeCells>
  <printOptions horizontalCentered="1" verticalCentered="1"/>
  <pageMargins left="0" right="0" top="0.5" bottom="0.5" header="0" footer="0"/>
  <pageSetup scale="65" orientation="portrait" horizontalDpi="4294967293" r:id="rId1"/>
  <headerFooter>
    <oddHeader xml:space="preserve">&amp;L&amp;12Suburban Bowlerama, York, PA&amp;R&amp;12 2016 Keystone State Games             </oddHeader>
    <oddFooter>&amp;L&amp;12Printed &amp;D
Time &amp;T&amp;C&amp;12Finals Report&amp;R&amp;12 1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Q121"/>
  <sheetViews>
    <sheetView view="pageLayout" topLeftCell="A96" zoomScaleNormal="85" workbookViewId="0">
      <selection activeCell="D117" sqref="D117"/>
    </sheetView>
  </sheetViews>
  <sheetFormatPr defaultRowHeight="15" x14ac:dyDescent="0.2"/>
  <cols>
    <col min="1" max="2" width="6.7109375" style="3" customWidth="1"/>
    <col min="3" max="4" width="14.7109375" style="3" customWidth="1"/>
    <col min="5" max="6" width="6.7109375" style="53" customWidth="1"/>
    <col min="7" max="7" width="6.7109375" style="3" customWidth="1"/>
    <col min="8" max="9" width="14.7109375" style="3" customWidth="1"/>
    <col min="10" max="10" width="16.7109375" style="3" customWidth="1"/>
    <col min="11" max="13" width="9.140625" style="3"/>
    <col min="14" max="14" width="17.42578125" style="3" customWidth="1"/>
    <col min="15" max="16384" width="9.140625" style="3"/>
  </cols>
  <sheetData>
    <row r="1" spans="1:17" ht="23.25" x14ac:dyDescent="0.35">
      <c r="A1" s="378" t="s">
        <v>172</v>
      </c>
      <c r="B1" s="378"/>
      <c r="C1" s="378"/>
      <c r="D1" s="378"/>
      <c r="E1" s="378"/>
      <c r="F1" s="378"/>
      <c r="G1" s="378"/>
      <c r="H1" s="378"/>
      <c r="I1" s="378"/>
    </row>
    <row r="2" spans="1:17" ht="16.5" customHeight="1" thickBot="1" x14ac:dyDescent="0.25"/>
    <row r="3" spans="1:17" ht="16.5" customHeight="1" thickBot="1" x14ac:dyDescent="0.3">
      <c r="A3" s="58" t="s">
        <v>42</v>
      </c>
      <c r="B3" s="58" t="s">
        <v>4</v>
      </c>
      <c r="C3" s="377" t="s">
        <v>41</v>
      </c>
      <c r="D3" s="377"/>
      <c r="E3" s="34"/>
      <c r="F3" s="58" t="s">
        <v>42</v>
      </c>
      <c r="G3" s="58" t="s">
        <v>4</v>
      </c>
      <c r="H3" s="377" t="s">
        <v>40</v>
      </c>
      <c r="I3" s="377"/>
      <c r="K3" s="37"/>
      <c r="L3" s="37"/>
    </row>
    <row r="4" spans="1:17" ht="16.5" customHeight="1" thickBot="1" x14ac:dyDescent="0.25">
      <c r="A4" s="48"/>
      <c r="B4" s="78"/>
      <c r="C4" s="218" t="s">
        <v>158</v>
      </c>
      <c r="D4" s="218" t="s">
        <v>159</v>
      </c>
      <c r="E4" s="41"/>
      <c r="F4" s="60"/>
      <c r="G4" s="78"/>
      <c r="H4" s="207"/>
      <c r="I4" s="207"/>
      <c r="K4" s="168"/>
      <c r="L4" s="168"/>
      <c r="M4" s="41"/>
      <c r="N4" s="168"/>
      <c r="O4" s="168"/>
    </row>
    <row r="5" spans="1:17" ht="16.5" customHeight="1" x14ac:dyDescent="0.2">
      <c r="A5" s="60"/>
      <c r="B5" s="78"/>
      <c r="C5" s="228"/>
      <c r="D5" s="228"/>
      <c r="E5" s="41"/>
      <c r="F5" s="60"/>
      <c r="G5" s="78"/>
      <c r="H5" s="39"/>
      <c r="I5" s="40"/>
      <c r="K5" s="37"/>
      <c r="L5" s="37"/>
      <c r="M5" s="41"/>
      <c r="N5" s="41"/>
      <c r="O5" s="41"/>
    </row>
    <row r="6" spans="1:17" ht="16.5" customHeight="1" x14ac:dyDescent="0.2">
      <c r="A6" s="60"/>
      <c r="B6" s="78"/>
      <c r="C6" s="207"/>
      <c r="D6" s="207"/>
      <c r="E6" s="41"/>
      <c r="F6" s="60"/>
      <c r="G6" s="78"/>
      <c r="H6" s="166"/>
      <c r="I6" s="167"/>
      <c r="K6" s="168"/>
      <c r="L6" s="168"/>
      <c r="M6" s="41"/>
      <c r="N6" s="168"/>
      <c r="O6" s="168"/>
    </row>
    <row r="7" spans="1:17" ht="16.5" customHeight="1" x14ac:dyDescent="0.2">
      <c r="A7" s="49"/>
      <c r="B7" s="79"/>
      <c r="C7" s="42"/>
      <c r="D7" s="43"/>
      <c r="E7" s="38"/>
      <c r="F7" s="67"/>
      <c r="G7" s="79"/>
      <c r="H7" s="39"/>
      <c r="I7" s="40"/>
      <c r="K7" s="11"/>
      <c r="L7" s="11"/>
    </row>
    <row r="8" spans="1:17" ht="16.5" customHeight="1" thickBot="1" x14ac:dyDescent="0.25">
      <c r="A8" s="50"/>
      <c r="B8" s="80"/>
      <c r="C8" s="44"/>
      <c r="D8" s="45"/>
      <c r="E8" s="38"/>
      <c r="F8" s="68"/>
      <c r="G8" s="80"/>
      <c r="H8" s="46"/>
      <c r="I8" s="47"/>
    </row>
    <row r="9" spans="1:17" ht="16.5" customHeight="1" x14ac:dyDescent="0.2">
      <c r="B9" s="41"/>
      <c r="C9" s="41"/>
      <c r="D9" s="41"/>
      <c r="E9" s="38"/>
      <c r="F9" s="38"/>
      <c r="G9" s="41"/>
      <c r="H9" s="41"/>
      <c r="I9" s="41"/>
    </row>
    <row r="10" spans="1:17" ht="16.5" customHeight="1" thickBot="1" x14ac:dyDescent="0.25"/>
    <row r="11" spans="1:17" ht="16.5" customHeight="1" thickBot="1" x14ac:dyDescent="0.3">
      <c r="A11" s="58" t="s">
        <v>42</v>
      </c>
      <c r="B11" s="58" t="s">
        <v>4</v>
      </c>
      <c r="C11" s="377" t="s">
        <v>135</v>
      </c>
      <c r="D11" s="377"/>
      <c r="E11" s="34"/>
      <c r="F11" s="58"/>
      <c r="G11" s="58"/>
      <c r="H11" s="377" t="s">
        <v>136</v>
      </c>
      <c r="I11" s="377"/>
      <c r="M11" s="37"/>
      <c r="N11" s="37"/>
      <c r="O11" s="38"/>
      <c r="P11" s="37"/>
      <c r="Q11" s="37"/>
    </row>
    <row r="12" spans="1:17" ht="16.5" customHeight="1" thickBot="1" x14ac:dyDescent="0.25">
      <c r="A12" s="48"/>
      <c r="B12" s="78"/>
      <c r="C12" s="218" t="s">
        <v>160</v>
      </c>
      <c r="D12" s="218" t="s">
        <v>126</v>
      </c>
      <c r="E12" s="37"/>
      <c r="F12" s="71"/>
      <c r="G12" s="78"/>
      <c r="H12" s="212" t="s">
        <v>131</v>
      </c>
      <c r="I12" s="213" t="s">
        <v>161</v>
      </c>
      <c r="K12" s="37"/>
      <c r="L12" s="37"/>
      <c r="M12" s="37"/>
      <c r="N12" s="37"/>
      <c r="O12" s="38"/>
      <c r="P12" s="37"/>
      <c r="Q12" s="37"/>
    </row>
    <row r="13" spans="1:17" ht="16.5" customHeight="1" x14ac:dyDescent="0.2">
      <c r="A13" s="60"/>
      <c r="B13" s="78"/>
      <c r="C13" s="227" t="s">
        <v>127</v>
      </c>
      <c r="D13" s="227" t="s">
        <v>128</v>
      </c>
      <c r="E13" s="37"/>
      <c r="F13" s="71"/>
      <c r="G13" s="78"/>
      <c r="H13" s="231"/>
      <c r="I13" s="231"/>
      <c r="M13" s="37"/>
      <c r="P13" s="37"/>
      <c r="Q13" s="37"/>
    </row>
    <row r="14" spans="1:17" ht="16.5" customHeight="1" x14ac:dyDescent="0.2">
      <c r="A14" s="60"/>
      <c r="B14" s="78"/>
      <c r="C14" s="39"/>
      <c r="D14" s="40"/>
      <c r="E14" s="37"/>
      <c r="F14" s="71"/>
      <c r="G14" s="78"/>
      <c r="H14" s="166"/>
      <c r="I14" s="167"/>
      <c r="M14" s="37"/>
      <c r="P14" s="37"/>
      <c r="Q14" s="37"/>
    </row>
    <row r="15" spans="1:17" ht="16.5" customHeight="1" x14ac:dyDescent="0.2">
      <c r="A15" s="49"/>
      <c r="B15" s="79"/>
      <c r="C15" s="42"/>
      <c r="D15" s="43"/>
      <c r="E15" s="37"/>
      <c r="F15" s="69"/>
      <c r="G15" s="79"/>
      <c r="H15" s="42"/>
      <c r="I15" s="43"/>
      <c r="K15" s="37"/>
      <c r="L15" s="37"/>
      <c r="M15" s="37"/>
      <c r="N15" s="37"/>
      <c r="O15" s="38"/>
      <c r="P15" s="37"/>
      <c r="Q15" s="37"/>
    </row>
    <row r="16" spans="1:17" ht="16.5" customHeight="1" thickBot="1" x14ac:dyDescent="0.25">
      <c r="A16" s="50"/>
      <c r="B16" s="80"/>
      <c r="C16" s="46"/>
      <c r="D16" s="47"/>
      <c r="E16" s="37"/>
      <c r="F16" s="70"/>
      <c r="G16" s="80"/>
      <c r="H16" s="46"/>
      <c r="I16" s="47"/>
      <c r="M16" s="38"/>
      <c r="P16" s="38"/>
      <c r="Q16" s="38"/>
    </row>
    <row r="17" spans="1:17" ht="16.5" customHeight="1" x14ac:dyDescent="0.2">
      <c r="M17" s="38"/>
      <c r="P17" s="38"/>
      <c r="Q17" s="38"/>
    </row>
    <row r="18" spans="1:17" ht="16.5" customHeight="1" thickBot="1" x14ac:dyDescent="0.25">
      <c r="M18" s="38"/>
      <c r="P18" s="38"/>
      <c r="Q18" s="38"/>
    </row>
    <row r="19" spans="1:17" ht="16.5" customHeight="1" thickBot="1" x14ac:dyDescent="0.3">
      <c r="A19" s="58" t="s">
        <v>42</v>
      </c>
      <c r="B19" s="58" t="s">
        <v>4</v>
      </c>
      <c r="C19" s="377" t="s">
        <v>137</v>
      </c>
      <c r="D19" s="377"/>
      <c r="E19" s="34"/>
      <c r="F19" s="58"/>
      <c r="G19" s="58"/>
      <c r="H19" s="377" t="s">
        <v>138</v>
      </c>
      <c r="I19" s="377"/>
      <c r="K19" s="38"/>
      <c r="L19" s="38"/>
      <c r="M19" s="37"/>
      <c r="P19" s="33"/>
      <c r="Q19" s="33"/>
    </row>
    <row r="20" spans="1:17" ht="16.5" customHeight="1" x14ac:dyDescent="0.2">
      <c r="A20" s="48"/>
      <c r="B20" s="78"/>
      <c r="C20" s="231" t="s">
        <v>132</v>
      </c>
      <c r="D20" s="231" t="s">
        <v>133</v>
      </c>
      <c r="E20" s="37"/>
      <c r="F20" s="71"/>
      <c r="G20" s="78"/>
      <c r="H20" s="234" t="s">
        <v>134</v>
      </c>
      <c r="I20" s="234" t="s">
        <v>133</v>
      </c>
      <c r="K20" s="33"/>
      <c r="L20" s="33"/>
      <c r="M20" s="37"/>
      <c r="P20" s="38"/>
      <c r="Q20" s="38"/>
    </row>
    <row r="21" spans="1:17" ht="16.5" customHeight="1" x14ac:dyDescent="0.2">
      <c r="A21" s="60"/>
      <c r="B21" s="78"/>
      <c r="C21" s="234"/>
      <c r="D21" s="234"/>
      <c r="E21" s="37"/>
      <c r="F21" s="71"/>
      <c r="G21" s="78"/>
      <c r="H21" s="234"/>
      <c r="I21" s="234"/>
      <c r="K21" s="37"/>
      <c r="L21" s="37"/>
      <c r="M21" s="37"/>
      <c r="P21" s="38"/>
      <c r="Q21" s="38"/>
    </row>
    <row r="22" spans="1:17" ht="16.5" customHeight="1" x14ac:dyDescent="0.2">
      <c r="A22" s="60"/>
      <c r="B22" s="78"/>
      <c r="C22" s="234"/>
      <c r="D22" s="234"/>
      <c r="E22" s="37"/>
      <c r="F22" s="71"/>
      <c r="G22" s="78"/>
      <c r="H22" s="39"/>
      <c r="I22" s="40"/>
      <c r="K22" s="38"/>
      <c r="L22" s="38"/>
      <c r="M22" s="37"/>
      <c r="N22" s="37"/>
      <c r="O22" s="38"/>
      <c r="P22" s="38"/>
      <c r="Q22" s="38"/>
    </row>
    <row r="23" spans="1:17" ht="16.5" customHeight="1" x14ac:dyDescent="0.2">
      <c r="A23" s="49"/>
      <c r="B23" s="79"/>
      <c r="C23" s="206"/>
      <c r="D23" s="206"/>
      <c r="E23" s="37"/>
      <c r="F23" s="69"/>
      <c r="G23" s="79"/>
      <c r="H23" s="42"/>
      <c r="I23" s="43"/>
      <c r="K23" s="37"/>
      <c r="L23" s="37"/>
      <c r="M23" s="37"/>
      <c r="N23" s="37"/>
      <c r="O23" s="38"/>
      <c r="P23" s="37"/>
      <c r="Q23" s="37"/>
    </row>
    <row r="24" spans="1:17" ht="16.5" customHeight="1" thickBot="1" x14ac:dyDescent="0.25">
      <c r="A24" s="50"/>
      <c r="B24" s="80"/>
      <c r="C24" s="46"/>
      <c r="D24" s="47"/>
      <c r="E24" s="37"/>
      <c r="F24" s="70"/>
      <c r="G24" s="80"/>
      <c r="H24" s="46"/>
      <c r="I24" s="47"/>
      <c r="M24" s="38"/>
      <c r="P24" s="38"/>
      <c r="Q24" s="38"/>
    </row>
    <row r="25" spans="1:17" ht="16.5" customHeight="1" x14ac:dyDescent="0.2">
      <c r="C25" s="37"/>
      <c r="D25" s="37"/>
      <c r="E25" s="37"/>
      <c r="F25" s="37"/>
      <c r="M25" s="38"/>
      <c r="P25" s="38"/>
      <c r="Q25" s="38"/>
    </row>
    <row r="26" spans="1:17" ht="16.5" customHeight="1" thickBot="1" x14ac:dyDescent="0.25">
      <c r="M26" s="38"/>
      <c r="P26" s="38"/>
      <c r="Q26" s="38"/>
    </row>
    <row r="27" spans="1:17" ht="16.5" customHeight="1" thickBot="1" x14ac:dyDescent="0.3">
      <c r="A27" s="58" t="s">
        <v>42</v>
      </c>
      <c r="B27" s="58" t="s">
        <v>4</v>
      </c>
      <c r="C27" s="377" t="s">
        <v>139</v>
      </c>
      <c r="D27" s="377"/>
      <c r="E27" s="34"/>
      <c r="F27" s="58"/>
      <c r="G27" s="58"/>
      <c r="H27" s="377" t="s">
        <v>140</v>
      </c>
      <c r="I27" s="377"/>
      <c r="K27" s="38"/>
      <c r="L27" s="38"/>
      <c r="M27" s="38"/>
      <c r="P27" s="38"/>
      <c r="Q27" s="38"/>
    </row>
    <row r="28" spans="1:17" ht="16.5" customHeight="1" x14ac:dyDescent="0.2">
      <c r="A28" s="48"/>
      <c r="B28" s="78"/>
      <c r="C28" s="234"/>
      <c r="D28" s="234"/>
      <c r="E28" s="37"/>
      <c r="F28" s="71"/>
      <c r="G28" s="78"/>
      <c r="H28" s="234"/>
      <c r="I28" s="234"/>
      <c r="K28" s="33"/>
      <c r="L28" s="33"/>
      <c r="M28" s="37"/>
      <c r="P28" s="37"/>
      <c r="Q28" s="37"/>
    </row>
    <row r="29" spans="1:17" ht="16.5" customHeight="1" x14ac:dyDescent="0.2">
      <c r="A29" s="60"/>
      <c r="B29" s="78"/>
      <c r="C29" s="234"/>
      <c r="D29" s="234"/>
      <c r="E29" s="37"/>
      <c r="F29" s="71"/>
      <c r="G29" s="78"/>
      <c r="H29" s="212"/>
      <c r="I29" s="213"/>
      <c r="K29" s="37"/>
      <c r="L29" s="37"/>
      <c r="M29" s="37"/>
      <c r="P29" s="37"/>
      <c r="Q29" s="37"/>
    </row>
    <row r="30" spans="1:17" ht="16.5" customHeight="1" x14ac:dyDescent="0.2">
      <c r="A30" s="60"/>
      <c r="B30" s="78"/>
      <c r="C30" s="234"/>
      <c r="D30" s="234"/>
      <c r="E30" s="37"/>
      <c r="F30" s="71"/>
      <c r="G30" s="78"/>
      <c r="H30" s="39"/>
      <c r="I30" s="40"/>
      <c r="K30" s="38"/>
      <c r="L30" s="38"/>
      <c r="M30" s="37"/>
      <c r="P30" s="37"/>
      <c r="Q30" s="37"/>
    </row>
    <row r="31" spans="1:17" ht="16.5" customHeight="1" x14ac:dyDescent="0.2">
      <c r="A31" s="49"/>
      <c r="B31" s="79"/>
      <c r="C31" s="51"/>
      <c r="D31" s="52" t="s">
        <v>123</v>
      </c>
      <c r="E31" s="37"/>
      <c r="F31" s="69"/>
      <c r="G31" s="79"/>
      <c r="H31" s="42"/>
      <c r="I31" s="43"/>
      <c r="K31" s="37"/>
      <c r="L31" s="37"/>
      <c r="M31" s="37"/>
      <c r="N31" s="37"/>
      <c r="O31" s="38"/>
      <c r="P31" s="37"/>
      <c r="Q31" s="37"/>
    </row>
    <row r="32" spans="1:17" ht="16.5" customHeight="1" thickBot="1" x14ac:dyDescent="0.25">
      <c r="A32" s="50"/>
      <c r="B32" s="80"/>
      <c r="C32" s="46"/>
      <c r="D32" s="47"/>
      <c r="E32" s="37"/>
      <c r="F32" s="70"/>
      <c r="G32" s="80"/>
      <c r="H32" s="44"/>
      <c r="I32" s="45"/>
      <c r="K32" s="37"/>
      <c r="L32" s="37"/>
      <c r="M32" s="37"/>
      <c r="N32" s="37"/>
      <c r="O32" s="38"/>
      <c r="P32" s="37"/>
      <c r="Q32" s="37"/>
    </row>
    <row r="33" spans="1:17" ht="16.5" customHeight="1" x14ac:dyDescent="0.2">
      <c r="B33" s="53"/>
      <c r="K33" s="37"/>
      <c r="L33" s="37"/>
      <c r="M33" s="38"/>
      <c r="N33" s="38"/>
      <c r="O33" s="38"/>
      <c r="P33" s="38"/>
      <c r="Q33" s="38"/>
    </row>
    <row r="34" spans="1:17" ht="16.5" customHeight="1" thickBot="1" x14ac:dyDescent="0.25">
      <c r="K34" s="37"/>
      <c r="L34" s="37"/>
      <c r="M34" s="38"/>
      <c r="N34" s="38"/>
      <c r="O34" s="38"/>
      <c r="P34" s="38"/>
      <c r="Q34" s="38"/>
    </row>
    <row r="35" spans="1:17" ht="16.5" customHeight="1" thickBot="1" x14ac:dyDescent="0.3">
      <c r="A35" s="58" t="s">
        <v>42</v>
      </c>
      <c r="B35" s="58" t="s">
        <v>4</v>
      </c>
      <c r="C35" s="377" t="s">
        <v>23</v>
      </c>
      <c r="D35" s="377"/>
      <c r="E35" s="34"/>
      <c r="F35" s="58" t="s">
        <v>42</v>
      </c>
      <c r="G35" s="58" t="s">
        <v>4</v>
      </c>
      <c r="H35" s="377" t="s">
        <v>24</v>
      </c>
      <c r="I35" s="377"/>
      <c r="M35" s="38"/>
      <c r="N35" s="38"/>
      <c r="O35" s="38"/>
      <c r="P35" s="38"/>
      <c r="Q35" s="38"/>
    </row>
    <row r="36" spans="1:17" ht="16.5" customHeight="1" x14ac:dyDescent="0.2">
      <c r="A36" s="48"/>
      <c r="B36" s="78"/>
      <c r="C36" s="164"/>
      <c r="D36" s="165"/>
      <c r="E36" s="37"/>
      <c r="F36" s="71"/>
      <c r="G36" s="78"/>
      <c r="H36" s="164"/>
      <c r="I36" s="165"/>
      <c r="K36" s="168"/>
      <c r="L36" s="168"/>
      <c r="M36" s="37"/>
      <c r="N36" s="37"/>
      <c r="O36" s="38"/>
      <c r="P36" s="37"/>
      <c r="Q36" s="37"/>
    </row>
    <row r="37" spans="1:17" ht="16.5" customHeight="1" x14ac:dyDescent="0.2">
      <c r="A37" s="60"/>
      <c r="B37" s="78"/>
      <c r="C37" s="166"/>
      <c r="D37" s="167"/>
      <c r="E37" s="37"/>
      <c r="F37" s="71"/>
      <c r="G37" s="78"/>
      <c r="H37" s="42"/>
      <c r="I37" s="43"/>
      <c r="K37" s="168"/>
      <c r="L37" s="168"/>
      <c r="M37" s="37"/>
      <c r="N37" s="37"/>
      <c r="O37" s="38"/>
      <c r="P37" s="37"/>
      <c r="Q37" s="37"/>
    </row>
    <row r="38" spans="1:17" ht="16.5" customHeight="1" x14ac:dyDescent="0.2">
      <c r="A38" s="60"/>
      <c r="B38" s="78"/>
      <c r="C38" s="42"/>
      <c r="D38" s="43"/>
      <c r="E38" s="37"/>
      <c r="F38" s="71"/>
      <c r="G38" s="78"/>
      <c r="H38" s="166"/>
      <c r="I38" s="167"/>
      <c r="M38" s="37"/>
      <c r="N38" s="37"/>
      <c r="O38" s="38"/>
      <c r="P38" s="37"/>
      <c r="Q38" s="37"/>
    </row>
    <row r="39" spans="1:17" ht="16.5" customHeight="1" x14ac:dyDescent="0.2">
      <c r="A39" s="49"/>
      <c r="B39" s="79"/>
      <c r="C39" s="42"/>
      <c r="D39" s="43"/>
      <c r="E39" s="37"/>
      <c r="F39" s="69"/>
      <c r="G39" s="79"/>
      <c r="H39" s="51"/>
      <c r="I39" s="52"/>
      <c r="M39" s="37"/>
      <c r="N39" s="37"/>
      <c r="O39" s="38"/>
      <c r="P39" s="37"/>
      <c r="Q39" s="37"/>
    </row>
    <row r="40" spans="1:17" ht="16.5" customHeight="1" thickBot="1" x14ac:dyDescent="0.25">
      <c r="A40" s="50"/>
      <c r="B40" s="80"/>
      <c r="C40" s="46"/>
      <c r="D40" s="47"/>
      <c r="E40" s="37"/>
      <c r="F40" s="70"/>
      <c r="G40" s="80"/>
      <c r="H40" s="44"/>
      <c r="I40" s="45"/>
      <c r="M40" s="37"/>
      <c r="N40" s="37"/>
      <c r="O40" s="38"/>
      <c r="P40" s="37"/>
      <c r="Q40" s="37"/>
    </row>
    <row r="41" spans="1:17" ht="23.25" x14ac:dyDescent="0.35">
      <c r="A41" s="378" t="s">
        <v>172</v>
      </c>
      <c r="B41" s="378"/>
      <c r="C41" s="378"/>
      <c r="D41" s="378"/>
      <c r="E41" s="378"/>
      <c r="F41" s="378"/>
      <c r="G41" s="378"/>
      <c r="H41" s="378"/>
      <c r="I41" s="378"/>
      <c r="M41" s="38"/>
      <c r="N41" s="38"/>
      <c r="O41" s="38"/>
      <c r="P41" s="38"/>
      <c r="Q41" s="38"/>
    </row>
    <row r="42" spans="1:17" ht="16.5" customHeight="1" thickBot="1" x14ac:dyDescent="0.25">
      <c r="K42" s="37"/>
      <c r="L42" s="37"/>
      <c r="M42" s="38"/>
      <c r="N42" s="38"/>
      <c r="O42" s="38"/>
      <c r="P42" s="38"/>
      <c r="Q42" s="38"/>
    </row>
    <row r="43" spans="1:17" ht="16.5" customHeight="1" thickBot="1" x14ac:dyDescent="0.3">
      <c r="A43" s="58" t="s">
        <v>42</v>
      </c>
      <c r="B43" s="58" t="s">
        <v>4</v>
      </c>
      <c r="C43" s="377" t="s">
        <v>25</v>
      </c>
      <c r="D43" s="377"/>
      <c r="E43" s="34"/>
      <c r="F43" s="58" t="s">
        <v>42</v>
      </c>
      <c r="G43" s="58" t="s">
        <v>4</v>
      </c>
      <c r="H43" s="377" t="s">
        <v>26</v>
      </c>
      <c r="I43" s="377"/>
      <c r="M43" s="37"/>
      <c r="N43" s="37"/>
      <c r="O43" s="38"/>
      <c r="P43" s="37"/>
      <c r="Q43" s="37"/>
    </row>
    <row r="44" spans="1:17" ht="16.5" customHeight="1" x14ac:dyDescent="0.2">
      <c r="A44" s="48"/>
      <c r="B44" s="78"/>
      <c r="C44" s="164"/>
      <c r="D44" s="165"/>
      <c r="E44" s="37"/>
      <c r="F44" s="71"/>
      <c r="G44" s="78"/>
      <c r="H44" s="164"/>
      <c r="I44" s="165"/>
      <c r="M44" s="37"/>
      <c r="N44" s="37"/>
      <c r="O44" s="38"/>
      <c r="P44" s="37"/>
      <c r="Q44" s="37"/>
    </row>
    <row r="45" spans="1:17" ht="16.5" customHeight="1" x14ac:dyDescent="0.2">
      <c r="A45" s="60"/>
      <c r="B45" s="78"/>
      <c r="C45" s="166"/>
      <c r="D45" s="167"/>
      <c r="E45" s="37"/>
      <c r="F45" s="71"/>
      <c r="G45" s="78"/>
      <c r="H45" s="166"/>
      <c r="I45" s="167"/>
      <c r="M45" s="37"/>
      <c r="N45" s="37"/>
      <c r="O45" s="38"/>
      <c r="P45" s="37"/>
      <c r="Q45" s="37"/>
    </row>
    <row r="46" spans="1:17" ht="16.5" customHeight="1" x14ac:dyDescent="0.2">
      <c r="A46" s="60"/>
      <c r="B46" s="78"/>
      <c r="C46" s="166"/>
      <c r="D46" s="167"/>
      <c r="E46" s="37"/>
      <c r="F46" s="71"/>
      <c r="G46" s="78"/>
      <c r="H46" s="166"/>
      <c r="I46" s="167"/>
      <c r="M46" s="37"/>
      <c r="N46" s="37"/>
      <c r="O46" s="38"/>
      <c r="P46" s="37"/>
      <c r="Q46" s="37"/>
    </row>
    <row r="47" spans="1:17" ht="16.5" customHeight="1" x14ac:dyDescent="0.2">
      <c r="A47" s="49"/>
      <c r="B47" s="79"/>
      <c r="C47" s="42"/>
      <c r="D47" s="43"/>
      <c r="E47" s="37"/>
      <c r="F47" s="69"/>
      <c r="G47" s="79"/>
      <c r="H47" s="42"/>
      <c r="I47" s="43"/>
      <c r="M47" s="37"/>
      <c r="N47" s="37"/>
      <c r="O47" s="38"/>
      <c r="P47" s="37"/>
      <c r="Q47" s="37"/>
    </row>
    <row r="48" spans="1:17" ht="16.5" customHeight="1" thickBot="1" x14ac:dyDescent="0.25">
      <c r="A48" s="50"/>
      <c r="B48" s="80"/>
      <c r="C48" s="44"/>
      <c r="D48" s="45"/>
      <c r="E48" s="37"/>
      <c r="F48" s="70"/>
      <c r="G48" s="80"/>
      <c r="H48" s="44"/>
      <c r="I48" s="45"/>
      <c r="K48" s="37"/>
      <c r="L48" s="37"/>
      <c r="M48" s="38"/>
      <c r="N48" s="38"/>
      <c r="O48" s="38"/>
      <c r="P48" s="38"/>
      <c r="Q48" s="38"/>
    </row>
    <row r="49" spans="1:17" ht="16.5" customHeight="1" x14ac:dyDescent="0.2"/>
    <row r="50" spans="1:17" ht="16.5" customHeight="1" thickBot="1" x14ac:dyDescent="0.4">
      <c r="A50" s="77"/>
      <c r="B50" s="77"/>
      <c r="C50" s="77"/>
      <c r="D50" s="77"/>
      <c r="E50" s="77"/>
      <c r="F50" s="77"/>
      <c r="G50" s="77"/>
      <c r="H50" s="77"/>
      <c r="I50" s="77"/>
      <c r="K50" s="37"/>
      <c r="L50" s="37"/>
      <c r="M50" s="38"/>
      <c r="P50" s="38"/>
      <c r="Q50" s="38"/>
    </row>
    <row r="51" spans="1:17" ht="16.5" customHeight="1" thickBot="1" x14ac:dyDescent="0.3">
      <c r="A51" s="58" t="s">
        <v>42</v>
      </c>
      <c r="B51" s="58" t="s">
        <v>4</v>
      </c>
      <c r="C51" s="377" t="s">
        <v>27</v>
      </c>
      <c r="D51" s="377"/>
      <c r="E51" s="34"/>
      <c r="F51" s="58" t="s">
        <v>42</v>
      </c>
      <c r="G51" s="58" t="s">
        <v>4</v>
      </c>
      <c r="H51" s="377" t="s">
        <v>28</v>
      </c>
      <c r="I51" s="377"/>
      <c r="M51" s="38"/>
      <c r="P51" s="38"/>
      <c r="Q51" s="38"/>
    </row>
    <row r="52" spans="1:17" ht="16.5" customHeight="1" x14ac:dyDescent="0.2">
      <c r="A52" s="48"/>
      <c r="B52" s="78"/>
      <c r="C52" s="164"/>
      <c r="D52" s="165"/>
      <c r="E52" s="37"/>
      <c r="F52" s="71"/>
      <c r="G52" s="78"/>
      <c r="H52" s="164"/>
      <c r="I52" s="165"/>
      <c r="M52" s="37"/>
      <c r="P52" s="37"/>
      <c r="Q52" s="37"/>
    </row>
    <row r="53" spans="1:17" ht="16.5" customHeight="1" x14ac:dyDescent="0.2">
      <c r="A53" s="60"/>
      <c r="B53" s="78"/>
      <c r="C53" s="166"/>
      <c r="D53" s="167"/>
      <c r="E53" s="37"/>
      <c r="F53" s="71"/>
      <c r="G53" s="78"/>
      <c r="H53" s="166"/>
      <c r="I53" s="167"/>
      <c r="M53" s="37"/>
      <c r="P53" s="37"/>
      <c r="Q53" s="37"/>
    </row>
    <row r="54" spans="1:17" ht="16.5" customHeight="1" x14ac:dyDescent="0.2">
      <c r="A54" s="60"/>
      <c r="B54" s="78"/>
      <c r="C54" s="166"/>
      <c r="D54" s="167"/>
      <c r="E54" s="37"/>
      <c r="F54" s="71"/>
      <c r="G54" s="78"/>
      <c r="H54" s="39"/>
      <c r="I54" s="40"/>
      <c r="M54" s="37"/>
      <c r="P54" s="37"/>
      <c r="Q54" s="37"/>
    </row>
    <row r="55" spans="1:17" ht="16.5" customHeight="1" x14ac:dyDescent="0.2">
      <c r="A55" s="49"/>
      <c r="B55" s="79"/>
      <c r="C55" s="42"/>
      <c r="D55" s="43"/>
      <c r="E55" s="37"/>
      <c r="F55" s="69"/>
      <c r="G55" s="79"/>
      <c r="H55" s="42"/>
      <c r="I55" s="43"/>
      <c r="M55" s="37"/>
      <c r="P55" s="37"/>
      <c r="Q55" s="37"/>
    </row>
    <row r="56" spans="1:17" ht="16.5" customHeight="1" thickBot="1" x14ac:dyDescent="0.25">
      <c r="A56" s="50"/>
      <c r="B56" s="80"/>
      <c r="C56" s="46"/>
      <c r="D56" s="47"/>
      <c r="E56" s="37"/>
      <c r="F56" s="70"/>
      <c r="G56" s="80"/>
      <c r="H56" s="46"/>
      <c r="I56" s="47"/>
      <c r="M56" s="37"/>
      <c r="P56" s="37"/>
      <c r="Q56" s="37"/>
    </row>
    <row r="57" spans="1:17" ht="16.5" customHeight="1" x14ac:dyDescent="0.2">
      <c r="M57" s="38"/>
      <c r="N57" s="38"/>
      <c r="O57" s="38"/>
      <c r="P57" s="38"/>
      <c r="Q57" s="38"/>
    </row>
    <row r="58" spans="1:17" ht="16.5" customHeight="1" thickBot="1" x14ac:dyDescent="0.25">
      <c r="M58" s="38"/>
      <c r="N58" s="38"/>
      <c r="O58" s="38"/>
      <c r="P58" s="38"/>
      <c r="Q58" s="38"/>
    </row>
    <row r="59" spans="1:17" ht="16.5" customHeight="1" thickBot="1" x14ac:dyDescent="0.3">
      <c r="A59" s="58" t="s">
        <v>42</v>
      </c>
      <c r="B59" s="58" t="s">
        <v>4</v>
      </c>
      <c r="C59" s="377" t="s">
        <v>29</v>
      </c>
      <c r="D59" s="377"/>
      <c r="E59" s="34"/>
      <c r="F59" s="58" t="s">
        <v>42</v>
      </c>
      <c r="G59" s="58" t="s">
        <v>4</v>
      </c>
      <c r="H59" s="377" t="s">
        <v>30</v>
      </c>
      <c r="I59" s="377"/>
      <c r="K59" s="38"/>
      <c r="L59" s="38"/>
      <c r="M59" s="38"/>
      <c r="N59" s="38"/>
      <c r="O59" s="38"/>
      <c r="P59" s="38"/>
      <c r="Q59" s="38"/>
    </row>
    <row r="60" spans="1:17" ht="16.5" customHeight="1" x14ac:dyDescent="0.2">
      <c r="A60" s="48"/>
      <c r="B60" s="78"/>
      <c r="C60" s="164"/>
      <c r="D60" s="165"/>
      <c r="E60" s="37"/>
      <c r="F60" s="71"/>
      <c r="G60" s="78"/>
      <c r="H60" s="164"/>
      <c r="I60" s="165"/>
      <c r="K60" s="37"/>
      <c r="L60" s="37"/>
      <c r="M60" s="37"/>
      <c r="N60" s="37"/>
      <c r="O60" s="38"/>
      <c r="P60" s="37"/>
      <c r="Q60" s="37"/>
    </row>
    <row r="61" spans="1:17" ht="16.5" customHeight="1" x14ac:dyDescent="0.2">
      <c r="A61" s="60"/>
      <c r="B61" s="78"/>
      <c r="C61" s="166"/>
      <c r="D61" s="167"/>
      <c r="E61" s="37"/>
      <c r="F61" s="71"/>
      <c r="G61" s="78"/>
      <c r="H61" s="166"/>
      <c r="I61" s="167"/>
      <c r="K61" s="37"/>
      <c r="L61" s="37"/>
      <c r="M61" s="37"/>
      <c r="N61" s="37"/>
      <c r="O61" s="38"/>
      <c r="P61" s="37"/>
      <c r="Q61" s="37"/>
    </row>
    <row r="62" spans="1:17" ht="16.5" customHeight="1" x14ac:dyDescent="0.2">
      <c r="A62" s="60"/>
      <c r="B62" s="78"/>
      <c r="C62" s="166"/>
      <c r="D62" s="167"/>
      <c r="E62" s="37"/>
      <c r="F62" s="71"/>
      <c r="G62" s="78"/>
      <c r="H62" s="39"/>
      <c r="I62" s="40"/>
      <c r="K62" s="37"/>
      <c r="L62" s="37"/>
      <c r="M62" s="37"/>
      <c r="N62" s="37"/>
      <c r="O62" s="38"/>
      <c r="P62" s="37"/>
      <c r="Q62" s="37"/>
    </row>
    <row r="63" spans="1:17" ht="16.5" customHeight="1" x14ac:dyDescent="0.2">
      <c r="A63" s="49"/>
      <c r="B63" s="79"/>
      <c r="C63" s="42"/>
      <c r="D63" s="43"/>
      <c r="E63" s="37"/>
      <c r="F63" s="69"/>
      <c r="G63" s="79"/>
      <c r="H63" s="42"/>
      <c r="I63" s="43"/>
      <c r="K63" s="37"/>
      <c r="L63" s="37"/>
      <c r="M63" s="37"/>
      <c r="N63" s="37"/>
      <c r="O63" s="38"/>
      <c r="P63" s="37"/>
      <c r="Q63" s="37"/>
    </row>
    <row r="64" spans="1:17" ht="16.5" customHeight="1" thickBot="1" x14ac:dyDescent="0.25">
      <c r="A64" s="50"/>
      <c r="B64" s="80"/>
      <c r="C64" s="44"/>
      <c r="D64" s="45"/>
      <c r="E64" s="37"/>
      <c r="F64" s="70"/>
      <c r="G64" s="80"/>
      <c r="H64" s="46"/>
      <c r="I64" s="47"/>
      <c r="K64" s="37"/>
      <c r="L64" s="37"/>
      <c r="M64" s="37"/>
      <c r="N64" s="37"/>
      <c r="O64" s="38"/>
      <c r="P64" s="37"/>
      <c r="Q64" s="37"/>
    </row>
    <row r="65" spans="1:17" ht="16.5" customHeight="1" x14ac:dyDescent="0.2">
      <c r="K65" s="38"/>
      <c r="L65" s="38"/>
      <c r="M65" s="38"/>
      <c r="N65" s="38"/>
      <c r="O65" s="38"/>
      <c r="P65" s="38"/>
      <c r="Q65" s="38"/>
    </row>
    <row r="66" spans="1:17" ht="16.5" customHeight="1" thickBot="1" x14ac:dyDescent="0.25">
      <c r="K66" s="38"/>
      <c r="L66" s="38"/>
      <c r="M66" s="38"/>
      <c r="N66" s="38"/>
      <c r="O66" s="38"/>
      <c r="P66" s="38"/>
      <c r="Q66" s="38"/>
    </row>
    <row r="67" spans="1:17" ht="16.5" customHeight="1" thickBot="1" x14ac:dyDescent="0.3">
      <c r="A67" s="58" t="s">
        <v>42</v>
      </c>
      <c r="B67" s="58" t="s">
        <v>4</v>
      </c>
      <c r="C67" s="376" t="s">
        <v>31</v>
      </c>
      <c r="D67" s="376"/>
      <c r="E67" s="34"/>
      <c r="F67" s="58" t="s">
        <v>42</v>
      </c>
      <c r="G67" s="58" t="s">
        <v>4</v>
      </c>
      <c r="H67" s="376" t="s">
        <v>32</v>
      </c>
      <c r="I67" s="376"/>
      <c r="K67" s="38"/>
      <c r="L67" s="38"/>
      <c r="M67" s="38"/>
      <c r="N67" s="38"/>
      <c r="O67" s="38"/>
      <c r="P67" s="38"/>
      <c r="Q67" s="38"/>
    </row>
    <row r="68" spans="1:17" ht="16.5" customHeight="1" x14ac:dyDescent="0.2">
      <c r="A68" s="48"/>
      <c r="B68" s="78"/>
      <c r="C68" s="124"/>
      <c r="D68" s="125"/>
      <c r="E68" s="37"/>
      <c r="F68" s="71"/>
      <c r="G68" s="78"/>
      <c r="H68" s="57"/>
      <c r="I68" s="59"/>
      <c r="M68" s="37"/>
      <c r="N68" s="37"/>
      <c r="O68" s="38"/>
      <c r="P68" s="37"/>
      <c r="Q68" s="37"/>
    </row>
    <row r="69" spans="1:17" ht="16.5" customHeight="1" x14ac:dyDescent="0.2">
      <c r="A69" s="60"/>
      <c r="B69" s="78"/>
      <c r="C69" s="39"/>
      <c r="D69" s="40"/>
      <c r="E69" s="37"/>
      <c r="F69" s="71"/>
      <c r="G69" s="78"/>
      <c r="H69" s="39"/>
      <c r="I69" s="40"/>
      <c r="M69" s="37"/>
      <c r="N69" s="37"/>
      <c r="O69" s="38"/>
      <c r="P69" s="37"/>
      <c r="Q69" s="37"/>
    </row>
    <row r="70" spans="1:17" ht="16.5" customHeight="1" x14ac:dyDescent="0.2">
      <c r="A70" s="60"/>
      <c r="B70" s="78"/>
      <c r="C70" s="39"/>
      <c r="D70" s="40"/>
      <c r="E70" s="37"/>
      <c r="F70" s="71"/>
      <c r="G70" s="78"/>
      <c r="H70" s="39"/>
      <c r="I70" s="40"/>
      <c r="M70" s="37"/>
      <c r="N70" s="37"/>
      <c r="O70" s="38"/>
      <c r="P70" s="37"/>
      <c r="Q70" s="37"/>
    </row>
    <row r="71" spans="1:17" ht="16.5" customHeight="1" x14ac:dyDescent="0.2">
      <c r="A71" s="49"/>
      <c r="B71" s="79"/>
      <c r="C71" s="42"/>
      <c r="D71" s="43"/>
      <c r="E71" s="37"/>
      <c r="F71" s="69"/>
      <c r="G71" s="79"/>
      <c r="H71" s="51"/>
      <c r="I71" s="52"/>
      <c r="M71" s="37"/>
      <c r="N71" s="37"/>
      <c r="O71" s="38"/>
      <c r="P71" s="37"/>
      <c r="Q71" s="37"/>
    </row>
    <row r="72" spans="1:17" ht="16.5" customHeight="1" thickBot="1" x14ac:dyDescent="0.25">
      <c r="A72" s="50"/>
      <c r="B72" s="80"/>
      <c r="C72" s="46"/>
      <c r="D72" s="47"/>
      <c r="E72" s="37"/>
      <c r="F72" s="70"/>
      <c r="G72" s="80"/>
      <c r="H72" s="46"/>
      <c r="I72" s="47"/>
      <c r="M72" s="37"/>
      <c r="N72" s="37"/>
      <c r="O72" s="38"/>
      <c r="P72" s="37"/>
      <c r="Q72" s="37"/>
    </row>
    <row r="73" spans="1:17" ht="16.5" customHeight="1" x14ac:dyDescent="0.2">
      <c r="M73" s="38"/>
      <c r="N73" s="38"/>
      <c r="O73" s="38"/>
      <c r="P73" s="38"/>
      <c r="Q73" s="38"/>
    </row>
    <row r="74" spans="1:17" ht="16.5" customHeight="1" thickBot="1" x14ac:dyDescent="0.25">
      <c r="M74" s="38"/>
      <c r="N74" s="38"/>
      <c r="O74" s="38"/>
      <c r="P74" s="38"/>
      <c r="Q74" s="38"/>
    </row>
    <row r="75" spans="1:17" ht="16.5" customHeight="1" thickBot="1" x14ac:dyDescent="0.3">
      <c r="A75" s="58" t="s">
        <v>42</v>
      </c>
      <c r="B75" s="58" t="s">
        <v>4</v>
      </c>
      <c r="C75" s="376" t="s">
        <v>33</v>
      </c>
      <c r="D75" s="376"/>
      <c r="E75" s="34"/>
      <c r="F75" s="58" t="s">
        <v>42</v>
      </c>
      <c r="G75" s="58" t="s">
        <v>4</v>
      </c>
      <c r="H75" s="376" t="s">
        <v>34</v>
      </c>
      <c r="I75" s="376"/>
      <c r="K75" s="38"/>
      <c r="L75" s="38"/>
      <c r="M75" s="38"/>
      <c r="N75" s="38"/>
      <c r="O75" s="38"/>
      <c r="P75" s="38"/>
      <c r="Q75" s="38"/>
    </row>
    <row r="76" spans="1:17" ht="16.5" customHeight="1" x14ac:dyDescent="0.2">
      <c r="A76" s="48"/>
      <c r="B76" s="64"/>
      <c r="C76" s="39"/>
      <c r="D76" s="40"/>
      <c r="E76" s="37"/>
      <c r="F76" s="71"/>
      <c r="G76" s="64"/>
      <c r="H76" s="39"/>
      <c r="I76" s="40"/>
      <c r="K76" s="37"/>
      <c r="L76" s="37"/>
      <c r="M76" s="37"/>
      <c r="N76" s="37"/>
      <c r="O76" s="38"/>
      <c r="P76" s="37"/>
      <c r="Q76" s="37"/>
    </row>
    <row r="77" spans="1:17" ht="16.5" customHeight="1" x14ac:dyDescent="0.2">
      <c r="A77" s="60"/>
      <c r="B77" s="64"/>
      <c r="C77" s="42"/>
      <c r="D77" s="43"/>
      <c r="E77" s="37"/>
      <c r="F77" s="71"/>
      <c r="G77" s="64"/>
      <c r="H77" s="51"/>
      <c r="I77" s="52"/>
      <c r="K77" s="37"/>
      <c r="L77" s="37"/>
      <c r="M77" s="37"/>
      <c r="N77" s="37"/>
      <c r="O77" s="38"/>
      <c r="P77" s="37"/>
      <c r="Q77" s="37"/>
    </row>
    <row r="78" spans="1:17" ht="16.5" customHeight="1" x14ac:dyDescent="0.2">
      <c r="A78" s="60"/>
      <c r="B78" s="64"/>
      <c r="C78" s="39"/>
      <c r="D78" s="40"/>
      <c r="E78" s="37"/>
      <c r="F78" s="71"/>
      <c r="G78" s="64"/>
      <c r="H78" s="39"/>
      <c r="I78" s="40"/>
      <c r="K78" s="37"/>
      <c r="L78" s="37"/>
      <c r="M78" s="37"/>
      <c r="N78" s="37"/>
      <c r="O78" s="38"/>
      <c r="P78" s="37"/>
      <c r="Q78" s="37"/>
    </row>
    <row r="79" spans="1:17" ht="16.5" customHeight="1" x14ac:dyDescent="0.2">
      <c r="A79" s="49"/>
      <c r="B79" s="65"/>
      <c r="C79" s="39"/>
      <c r="D79" s="40"/>
      <c r="E79" s="37"/>
      <c r="F79" s="69"/>
      <c r="G79" s="65"/>
      <c r="H79" s="39"/>
      <c r="I79" s="40"/>
      <c r="K79" s="37"/>
      <c r="L79" s="37"/>
      <c r="M79" s="37"/>
      <c r="N79" s="37"/>
      <c r="O79" s="38"/>
      <c r="P79" s="37"/>
      <c r="Q79" s="37"/>
    </row>
    <row r="80" spans="1:17" ht="16.5" customHeight="1" thickBot="1" x14ac:dyDescent="0.25">
      <c r="A80" s="50"/>
      <c r="B80" s="66"/>
      <c r="C80" s="46"/>
      <c r="D80" s="47"/>
      <c r="E80" s="37"/>
      <c r="F80" s="70"/>
      <c r="G80" s="66"/>
      <c r="H80" s="46"/>
      <c r="I80" s="47"/>
      <c r="K80" s="37"/>
      <c r="L80" s="37"/>
      <c r="M80" s="37"/>
      <c r="N80" s="37"/>
      <c r="O80" s="38"/>
      <c r="P80" s="37"/>
      <c r="Q80" s="37"/>
    </row>
    <row r="81" spans="1:17" ht="23.25" x14ac:dyDescent="0.35">
      <c r="A81" s="378" t="s">
        <v>172</v>
      </c>
      <c r="B81" s="378"/>
      <c r="C81" s="378"/>
      <c r="D81" s="378"/>
      <c r="E81" s="378"/>
      <c r="F81" s="378"/>
      <c r="G81" s="378"/>
      <c r="H81" s="378"/>
      <c r="I81" s="378"/>
      <c r="K81" s="37"/>
      <c r="L81" s="37"/>
      <c r="M81" s="38"/>
      <c r="N81" s="38"/>
      <c r="O81" s="38"/>
      <c r="P81" s="38"/>
      <c r="Q81" s="38"/>
    </row>
    <row r="82" spans="1:17" ht="16.5" customHeight="1" thickBot="1" x14ac:dyDescent="0.25">
      <c r="K82" s="41"/>
      <c r="L82" s="41"/>
      <c r="M82" s="41"/>
      <c r="N82" s="41"/>
      <c r="O82" s="41"/>
      <c r="P82" s="41"/>
    </row>
    <row r="83" spans="1:17" ht="16.5" customHeight="1" thickBot="1" x14ac:dyDescent="0.3">
      <c r="A83" s="58" t="s">
        <v>42</v>
      </c>
      <c r="B83" s="58" t="s">
        <v>4</v>
      </c>
      <c r="C83" s="376" t="s">
        <v>35</v>
      </c>
      <c r="D83" s="376"/>
      <c r="E83" s="34"/>
      <c r="F83" s="58"/>
      <c r="G83" s="58" t="s">
        <v>4</v>
      </c>
      <c r="H83" s="376" t="s">
        <v>36</v>
      </c>
      <c r="I83" s="376"/>
    </row>
    <row r="84" spans="1:17" ht="16.5" customHeight="1" x14ac:dyDescent="0.2">
      <c r="A84" s="48"/>
      <c r="B84" s="64"/>
      <c r="C84" s="57"/>
      <c r="D84" s="59"/>
      <c r="E84" s="37"/>
      <c r="F84" s="71"/>
      <c r="G84" s="64"/>
      <c r="H84" s="57"/>
      <c r="I84" s="59"/>
    </row>
    <row r="85" spans="1:17" ht="16.5" customHeight="1" x14ac:dyDescent="0.2">
      <c r="A85" s="60"/>
      <c r="B85" s="64"/>
      <c r="C85" s="39"/>
      <c r="D85" s="40"/>
      <c r="E85" s="37"/>
      <c r="F85" s="71"/>
      <c r="G85" s="64"/>
      <c r="H85" s="39"/>
      <c r="I85" s="40"/>
    </row>
    <row r="86" spans="1:17" ht="16.5" customHeight="1" x14ac:dyDescent="0.2">
      <c r="A86" s="60"/>
      <c r="B86" s="64"/>
      <c r="C86" s="39"/>
      <c r="D86" s="40"/>
      <c r="E86" s="37"/>
      <c r="F86" s="71"/>
      <c r="G86" s="64"/>
      <c r="H86" s="39"/>
      <c r="I86" s="40"/>
    </row>
    <row r="87" spans="1:17" ht="16.5" customHeight="1" x14ac:dyDescent="0.2">
      <c r="A87" s="49"/>
      <c r="B87" s="65"/>
      <c r="C87" s="39"/>
      <c r="D87" s="40"/>
      <c r="E87" s="37"/>
      <c r="F87" s="69"/>
      <c r="G87" s="65"/>
      <c r="H87" s="42"/>
      <c r="I87" s="43"/>
    </row>
    <row r="88" spans="1:17" ht="16.5" customHeight="1" thickBot="1" x14ac:dyDescent="0.25">
      <c r="A88" s="50"/>
      <c r="B88" s="66"/>
      <c r="C88" s="46"/>
      <c r="D88" s="47"/>
      <c r="E88" s="37"/>
      <c r="F88" s="70"/>
      <c r="G88" s="66"/>
      <c r="H88" s="46"/>
      <c r="I88" s="47"/>
    </row>
    <row r="89" spans="1:17" ht="16.5" customHeight="1" x14ac:dyDescent="0.2"/>
    <row r="90" spans="1:17" ht="16.5" customHeight="1" thickBot="1" x14ac:dyDescent="0.25"/>
    <row r="91" spans="1:17" ht="16.5" customHeight="1" thickBot="1" x14ac:dyDescent="0.3">
      <c r="A91" s="58" t="s">
        <v>42</v>
      </c>
      <c r="B91" s="58" t="s">
        <v>4</v>
      </c>
      <c r="C91" s="376" t="s">
        <v>37</v>
      </c>
      <c r="D91" s="376"/>
      <c r="E91" s="34"/>
      <c r="F91" s="58" t="s">
        <v>42</v>
      </c>
      <c r="G91" s="58" t="s">
        <v>4</v>
      </c>
      <c r="H91" s="376" t="s">
        <v>38</v>
      </c>
      <c r="I91" s="376"/>
    </row>
    <row r="92" spans="1:17" ht="16.5" customHeight="1" x14ac:dyDescent="0.2">
      <c r="A92" s="60"/>
      <c r="B92" s="64"/>
      <c r="C92" s="57"/>
      <c r="D92" s="59"/>
      <c r="E92" s="37"/>
      <c r="F92" s="71"/>
      <c r="G92" s="64"/>
      <c r="H92" s="57"/>
      <c r="I92" s="59"/>
    </row>
    <row r="93" spans="1:17" ht="16.5" customHeight="1" x14ac:dyDescent="0.2">
      <c r="A93" s="49"/>
      <c r="B93" s="64"/>
      <c r="C93" s="39"/>
      <c r="D93" s="40"/>
      <c r="E93" s="37"/>
      <c r="F93" s="71"/>
      <c r="G93" s="64"/>
      <c r="H93" s="39"/>
      <c r="I93" s="40"/>
    </row>
    <row r="94" spans="1:17" ht="16.5" customHeight="1" x14ac:dyDescent="0.2">
      <c r="A94" s="49"/>
      <c r="B94" s="64"/>
      <c r="C94" s="39"/>
      <c r="D94" s="40"/>
      <c r="E94" s="37"/>
      <c r="F94" s="71"/>
      <c r="G94" s="64"/>
      <c r="H94" s="39"/>
      <c r="I94" s="40"/>
    </row>
    <row r="95" spans="1:17" ht="16.5" customHeight="1" x14ac:dyDescent="0.2">
      <c r="A95" s="49"/>
      <c r="B95" s="65"/>
      <c r="C95" s="39"/>
      <c r="D95" s="40"/>
      <c r="E95" s="37"/>
      <c r="F95" s="69"/>
      <c r="G95" s="65"/>
      <c r="H95" s="51"/>
      <c r="I95" s="52"/>
    </row>
    <row r="96" spans="1:17" ht="16.5" customHeight="1" thickBot="1" x14ac:dyDescent="0.25">
      <c r="A96" s="50"/>
      <c r="B96" s="66"/>
      <c r="C96" s="46"/>
      <c r="D96" s="47"/>
      <c r="E96" s="37"/>
      <c r="F96" s="70"/>
      <c r="G96" s="66"/>
      <c r="H96" s="54"/>
      <c r="I96" s="55"/>
    </row>
    <row r="97" spans="1:9" ht="16.5" customHeight="1" x14ac:dyDescent="0.2"/>
    <row r="98" spans="1:9" ht="16.5" customHeight="1" thickBot="1" x14ac:dyDescent="0.25"/>
    <row r="99" spans="1:9" ht="16.5" customHeight="1" thickBot="1" x14ac:dyDescent="0.3">
      <c r="A99" s="58" t="s">
        <v>42</v>
      </c>
      <c r="B99" s="58" t="s">
        <v>4</v>
      </c>
      <c r="C99" s="376" t="s">
        <v>46</v>
      </c>
      <c r="D99" s="376"/>
      <c r="E99" s="34"/>
      <c r="F99" s="58" t="s">
        <v>42</v>
      </c>
      <c r="G99" s="58" t="s">
        <v>4</v>
      </c>
      <c r="H99" s="376" t="s">
        <v>47</v>
      </c>
      <c r="I99" s="376"/>
    </row>
    <row r="100" spans="1:9" ht="16.5" customHeight="1" x14ac:dyDescent="0.2">
      <c r="A100" s="60"/>
      <c r="B100" s="64"/>
      <c r="C100" s="57"/>
      <c r="D100" s="59"/>
      <c r="E100" s="37"/>
      <c r="F100" s="71"/>
      <c r="G100" s="64"/>
      <c r="H100" s="57"/>
      <c r="I100" s="59"/>
    </row>
    <row r="101" spans="1:9" ht="16.5" customHeight="1" x14ac:dyDescent="0.2">
      <c r="A101" s="49"/>
      <c r="B101" s="64"/>
      <c r="C101" s="39"/>
      <c r="D101" s="40"/>
      <c r="E101" s="37"/>
      <c r="F101" s="71"/>
      <c r="G101" s="64"/>
      <c r="H101" s="39"/>
      <c r="I101" s="40"/>
    </row>
    <row r="102" spans="1:9" ht="16.5" customHeight="1" x14ac:dyDescent="0.2">
      <c r="A102" s="49"/>
      <c r="B102" s="64"/>
      <c r="C102" s="39"/>
      <c r="D102" s="40"/>
      <c r="E102" s="37"/>
      <c r="F102" s="71"/>
      <c r="G102" s="64"/>
      <c r="H102" s="39"/>
      <c r="I102" s="40"/>
    </row>
    <row r="103" spans="1:9" ht="16.5" customHeight="1" x14ac:dyDescent="0.2">
      <c r="A103" s="49"/>
      <c r="B103" s="65"/>
      <c r="C103" s="39"/>
      <c r="D103" s="40"/>
      <c r="E103" s="37"/>
      <c r="F103" s="69"/>
      <c r="G103" s="65"/>
      <c r="H103" s="51"/>
      <c r="I103" s="52"/>
    </row>
    <row r="104" spans="1:9" ht="16.5" customHeight="1" thickBot="1" x14ac:dyDescent="0.25">
      <c r="A104" s="50"/>
      <c r="B104" s="66"/>
      <c r="C104" s="46"/>
      <c r="D104" s="47"/>
      <c r="E104" s="37"/>
      <c r="F104" s="70"/>
      <c r="G104" s="66"/>
      <c r="H104" s="54"/>
      <c r="I104" s="55"/>
    </row>
    <row r="105" spans="1:9" ht="16.5" customHeight="1" x14ac:dyDescent="0.2"/>
    <row r="106" spans="1:9" ht="16.5" customHeight="1" thickBot="1" x14ac:dyDescent="0.25"/>
    <row r="107" spans="1:9" ht="16.5" customHeight="1" thickBot="1" x14ac:dyDescent="0.3">
      <c r="A107" s="58" t="s">
        <v>42</v>
      </c>
      <c r="B107" s="58" t="s">
        <v>4</v>
      </c>
      <c r="C107" s="376" t="s">
        <v>48</v>
      </c>
      <c r="D107" s="376"/>
      <c r="E107" s="34"/>
      <c r="F107" s="58" t="s">
        <v>42</v>
      </c>
      <c r="G107" s="58" t="s">
        <v>4</v>
      </c>
      <c r="H107" s="376" t="s">
        <v>49</v>
      </c>
      <c r="I107" s="376"/>
    </row>
    <row r="108" spans="1:9" ht="16.5" customHeight="1" x14ac:dyDescent="0.2">
      <c r="A108" s="60"/>
      <c r="B108" s="64"/>
      <c r="C108" s="57" t="s">
        <v>179</v>
      </c>
      <c r="D108" s="59" t="s">
        <v>180</v>
      </c>
      <c r="E108" s="37"/>
      <c r="F108" s="71"/>
      <c r="G108" s="64"/>
      <c r="H108" s="57" t="s">
        <v>127</v>
      </c>
      <c r="I108" s="59" t="s">
        <v>128</v>
      </c>
    </row>
    <row r="109" spans="1:9" ht="16.5" customHeight="1" x14ac:dyDescent="0.2">
      <c r="A109" s="49"/>
      <c r="B109" s="64"/>
      <c r="C109" s="39"/>
      <c r="D109" s="40"/>
      <c r="E109" s="37"/>
      <c r="F109" s="71"/>
      <c r="G109" s="64"/>
      <c r="H109" s="39" t="s">
        <v>160</v>
      </c>
      <c r="I109" s="40" t="s">
        <v>126</v>
      </c>
    </row>
    <row r="110" spans="1:9" ht="16.5" customHeight="1" x14ac:dyDescent="0.2">
      <c r="A110" s="49"/>
      <c r="B110" s="64"/>
      <c r="C110" s="39" t="s">
        <v>131</v>
      </c>
      <c r="D110" s="40" t="s">
        <v>161</v>
      </c>
      <c r="E110" s="37"/>
      <c r="F110" s="71"/>
      <c r="G110" s="64"/>
      <c r="H110" s="39"/>
      <c r="I110" s="40"/>
    </row>
    <row r="111" spans="1:9" ht="16.5" customHeight="1" x14ac:dyDescent="0.2">
      <c r="A111" s="49"/>
      <c r="B111" s="65"/>
      <c r="C111" s="39"/>
      <c r="D111" s="40"/>
      <c r="E111" s="37"/>
      <c r="F111" s="69"/>
      <c r="G111" s="65"/>
      <c r="H111" s="51" t="s">
        <v>127</v>
      </c>
      <c r="I111" s="52" t="s">
        <v>181</v>
      </c>
    </row>
    <row r="112" spans="1:9" ht="16.5" customHeight="1" thickBot="1" x14ac:dyDescent="0.25">
      <c r="A112" s="50"/>
      <c r="B112" s="66"/>
      <c r="C112" s="46"/>
      <c r="D112" s="47"/>
      <c r="E112" s="37"/>
      <c r="F112" s="70"/>
      <c r="G112" s="66"/>
      <c r="H112" s="54"/>
      <c r="I112" s="55"/>
    </row>
    <row r="113" spans="1:9" ht="16.5" customHeight="1" x14ac:dyDescent="0.2"/>
    <row r="114" spans="1:9" ht="16.5" customHeight="1" thickBot="1" x14ac:dyDescent="0.25"/>
    <row r="115" spans="1:9" ht="16.5" customHeight="1" thickBot="1" x14ac:dyDescent="0.3">
      <c r="A115" s="58" t="s">
        <v>42</v>
      </c>
      <c r="B115" s="58" t="s">
        <v>4</v>
      </c>
      <c r="C115" s="376" t="s">
        <v>50</v>
      </c>
      <c r="D115" s="376"/>
      <c r="E115" s="34"/>
      <c r="F115" s="58" t="s">
        <v>42</v>
      </c>
      <c r="G115" s="58" t="s">
        <v>4</v>
      </c>
      <c r="H115" s="376" t="s">
        <v>51</v>
      </c>
      <c r="I115" s="376"/>
    </row>
    <row r="116" spans="1:9" ht="16.5" customHeight="1" x14ac:dyDescent="0.2">
      <c r="A116" s="60"/>
      <c r="B116" s="64"/>
      <c r="C116" s="57" t="s">
        <v>134</v>
      </c>
      <c r="D116" s="59" t="s">
        <v>133</v>
      </c>
      <c r="E116" s="37"/>
      <c r="F116" s="71"/>
      <c r="G116" s="64"/>
      <c r="H116" s="57" t="s">
        <v>183</v>
      </c>
      <c r="I116" s="59" t="s">
        <v>153</v>
      </c>
    </row>
    <row r="117" spans="1:9" ht="16.5" customHeight="1" x14ac:dyDescent="0.2">
      <c r="A117" s="49"/>
      <c r="B117" s="64"/>
      <c r="C117" s="39" t="s">
        <v>182</v>
      </c>
      <c r="D117" s="40" t="s">
        <v>181</v>
      </c>
      <c r="E117" s="37"/>
      <c r="F117" s="71"/>
      <c r="G117" s="64"/>
      <c r="H117" s="39"/>
      <c r="I117" s="40"/>
    </row>
    <row r="118" spans="1:9" ht="16.5" customHeight="1" x14ac:dyDescent="0.2">
      <c r="A118" s="49"/>
      <c r="B118" s="64"/>
      <c r="C118" s="39"/>
      <c r="D118" s="40"/>
      <c r="E118" s="37"/>
      <c r="F118" s="71"/>
      <c r="G118" s="64"/>
      <c r="H118" s="39" t="s">
        <v>129</v>
      </c>
      <c r="I118" s="40" t="s">
        <v>130</v>
      </c>
    </row>
    <row r="119" spans="1:9" ht="16.5" customHeight="1" x14ac:dyDescent="0.2">
      <c r="A119" s="49"/>
      <c r="B119" s="65"/>
      <c r="C119" s="39"/>
      <c r="D119" s="40"/>
      <c r="E119" s="37"/>
      <c r="F119" s="69"/>
      <c r="G119" s="65"/>
      <c r="H119" s="51"/>
      <c r="I119" s="52"/>
    </row>
    <row r="120" spans="1:9" ht="16.5" customHeight="1" thickBot="1" x14ac:dyDescent="0.25">
      <c r="A120" s="50"/>
      <c r="B120" s="66"/>
      <c r="C120" s="46"/>
      <c r="D120" s="47"/>
      <c r="E120" s="37"/>
      <c r="F120" s="70"/>
      <c r="G120" s="66"/>
      <c r="H120" s="54"/>
      <c r="I120" s="55"/>
    </row>
    <row r="121" spans="1:9" ht="16.5" customHeight="1" x14ac:dyDescent="0.2">
      <c r="A121" s="38"/>
      <c r="B121" s="38"/>
      <c r="C121" s="38"/>
      <c r="D121" s="38"/>
      <c r="E121" s="38"/>
      <c r="F121" s="38"/>
      <c r="G121" s="38"/>
      <c r="H121" s="38"/>
      <c r="I121" s="38"/>
    </row>
  </sheetData>
  <mergeCells count="33">
    <mergeCell ref="A1:I1"/>
    <mergeCell ref="A41:I41"/>
    <mergeCell ref="C83:D83"/>
    <mergeCell ref="H83:I83"/>
    <mergeCell ref="C51:D51"/>
    <mergeCell ref="H51:I51"/>
    <mergeCell ref="C59:D59"/>
    <mergeCell ref="H59:I59"/>
    <mergeCell ref="C35:D35"/>
    <mergeCell ref="C3:D3"/>
    <mergeCell ref="H3:I3"/>
    <mergeCell ref="C11:D11"/>
    <mergeCell ref="H11:I11"/>
    <mergeCell ref="C43:D43"/>
    <mergeCell ref="H43:I43"/>
    <mergeCell ref="H27:I27"/>
    <mergeCell ref="H35:I35"/>
    <mergeCell ref="C19:D19"/>
    <mergeCell ref="H19:I19"/>
    <mergeCell ref="C27:D27"/>
    <mergeCell ref="C115:D115"/>
    <mergeCell ref="H115:I115"/>
    <mergeCell ref="C99:D99"/>
    <mergeCell ref="H99:I99"/>
    <mergeCell ref="C107:D107"/>
    <mergeCell ref="H107:I107"/>
    <mergeCell ref="C91:D91"/>
    <mergeCell ref="H91:I91"/>
    <mergeCell ref="C67:D67"/>
    <mergeCell ref="H67:I67"/>
    <mergeCell ref="C75:D75"/>
    <mergeCell ref="H75:I75"/>
    <mergeCell ref="A81:I81"/>
  </mergeCells>
  <phoneticPr fontId="0" type="noConversion"/>
  <printOptions horizontalCentered="1"/>
  <pageMargins left="0.88541666666666663" right="0" top="0.5" bottom="0.25" header="0" footer="0"/>
  <pageSetup orientation="portrait" r:id="rId1"/>
  <headerFooter alignWithMargins="0">
    <oddHeader>&amp;L&amp;12Suburban Bowlerama, York, PA&amp;R&amp;12 2016 Keystone State Games</oddHeader>
    <oddFooter>&amp;L&amp;12Printed &amp;D
Time &amp;T&amp;C&amp;"Arial,Bold"&amp;12Youth&amp;"Arial,Regular" - Lane Assignments
Qualifying Shift&amp;R&amp;12&amp;P of &amp;N</oddFooter>
  </headerFooter>
  <rowBreaks count="2" manualBreakCount="2">
    <brk id="40" max="16383" man="1"/>
    <brk id="80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view="pageLayout" zoomScaleNormal="85" workbookViewId="0">
      <selection activeCell="J10" sqref="J10"/>
    </sheetView>
  </sheetViews>
  <sheetFormatPr defaultRowHeight="15" x14ac:dyDescent="0.2"/>
  <cols>
    <col min="1" max="2" width="6.7109375" style="3" customWidth="1"/>
    <col min="3" max="4" width="14.7109375" style="3" customWidth="1"/>
    <col min="5" max="6" width="6.7109375" style="53" customWidth="1"/>
    <col min="7" max="7" width="6.7109375" style="3" customWidth="1"/>
    <col min="8" max="8" width="16.85546875" style="3" customWidth="1"/>
    <col min="9" max="9" width="14.7109375" style="3" customWidth="1"/>
    <col min="10" max="16384" width="9.140625" style="3"/>
  </cols>
  <sheetData>
    <row r="1" spans="1:11" ht="23.25" customHeight="1" x14ac:dyDescent="0.35">
      <c r="A1" s="378" t="s">
        <v>173</v>
      </c>
      <c r="B1" s="381"/>
      <c r="C1" s="381"/>
      <c r="D1" s="381"/>
      <c r="E1" s="381"/>
      <c r="F1" s="381"/>
      <c r="G1" s="381"/>
      <c r="H1" s="381"/>
      <c r="I1" s="381"/>
      <c r="J1" s="77"/>
      <c r="K1" s="77"/>
    </row>
    <row r="2" spans="1:11" ht="16.5" customHeight="1" thickBot="1" x14ac:dyDescent="0.25"/>
    <row r="3" spans="1:11" ht="16.5" customHeight="1" thickBot="1" x14ac:dyDescent="0.3">
      <c r="A3" s="58" t="s">
        <v>42</v>
      </c>
      <c r="B3" s="58" t="s">
        <v>4</v>
      </c>
      <c r="C3" s="382" t="s">
        <v>39</v>
      </c>
      <c r="D3" s="382"/>
      <c r="E3" s="34"/>
      <c r="F3" s="58" t="s">
        <v>42</v>
      </c>
      <c r="G3" s="58" t="s">
        <v>4</v>
      </c>
      <c r="H3" s="382" t="s">
        <v>40</v>
      </c>
      <c r="I3" s="382"/>
    </row>
    <row r="4" spans="1:11" ht="16.5" customHeight="1" thickBot="1" x14ac:dyDescent="0.25">
      <c r="A4" s="60"/>
      <c r="B4" s="78"/>
      <c r="C4" s="218"/>
      <c r="D4" s="218"/>
      <c r="E4" s="37"/>
      <c r="F4" s="71"/>
      <c r="G4" s="78"/>
      <c r="H4" s="212"/>
      <c r="I4" s="213"/>
    </row>
    <row r="5" spans="1:11" ht="16.5" customHeight="1" x14ac:dyDescent="0.2">
      <c r="A5" s="60"/>
      <c r="B5" s="78"/>
      <c r="C5" s="227"/>
      <c r="D5" s="227"/>
      <c r="E5" s="37"/>
      <c r="F5" s="71"/>
      <c r="G5" s="78"/>
      <c r="H5" s="231"/>
      <c r="I5" s="231"/>
    </row>
    <row r="6" spans="1:11" ht="16.5" customHeight="1" x14ac:dyDescent="0.2">
      <c r="A6" s="60"/>
      <c r="B6" s="78"/>
      <c r="C6" s="212"/>
      <c r="D6" s="213"/>
      <c r="E6" s="37"/>
      <c r="F6" s="71"/>
      <c r="G6" s="78"/>
      <c r="H6" s="212"/>
      <c r="I6" s="213"/>
    </row>
    <row r="7" spans="1:11" ht="16.5" customHeight="1" x14ac:dyDescent="0.2">
      <c r="A7" s="49"/>
      <c r="B7" s="79"/>
      <c r="C7" s="42"/>
      <c r="D7" s="43"/>
      <c r="E7" s="37"/>
      <c r="F7" s="69"/>
      <c r="G7" s="79"/>
      <c r="H7" s="42"/>
      <c r="I7" s="43"/>
    </row>
    <row r="8" spans="1:11" ht="16.5" customHeight="1" thickBot="1" x14ac:dyDescent="0.25">
      <c r="A8" s="50"/>
      <c r="B8" s="80"/>
      <c r="C8" s="46"/>
      <c r="D8" s="47"/>
      <c r="E8" s="37"/>
      <c r="F8" s="70"/>
      <c r="G8" s="80"/>
      <c r="H8" s="46"/>
      <c r="I8" s="47"/>
    </row>
    <row r="9" spans="1:11" ht="16.5" customHeight="1" x14ac:dyDescent="0.2">
      <c r="B9" s="41"/>
    </row>
    <row r="10" spans="1:11" ht="16.5" customHeight="1" thickBot="1" x14ac:dyDescent="0.25"/>
    <row r="11" spans="1:11" ht="16.5" customHeight="1" thickBot="1" x14ac:dyDescent="0.3">
      <c r="A11" s="58" t="s">
        <v>42</v>
      </c>
      <c r="B11" s="58" t="s">
        <v>4</v>
      </c>
      <c r="C11" s="382" t="s">
        <v>17</v>
      </c>
      <c r="D11" s="382"/>
      <c r="E11" s="34"/>
      <c r="F11" s="58"/>
      <c r="G11" s="58"/>
      <c r="H11" s="382" t="s">
        <v>18</v>
      </c>
      <c r="I11" s="382"/>
    </row>
    <row r="12" spans="1:11" ht="16.5" customHeight="1" thickBot="1" x14ac:dyDescent="0.25">
      <c r="A12" s="60"/>
      <c r="B12" s="78"/>
      <c r="C12" s="218"/>
      <c r="D12" s="218"/>
      <c r="E12" s="37"/>
      <c r="F12" s="71"/>
      <c r="G12" s="78"/>
      <c r="H12" s="207"/>
      <c r="I12" s="207"/>
    </row>
    <row r="13" spans="1:11" ht="16.5" customHeight="1" x14ac:dyDescent="0.2">
      <c r="A13" s="60"/>
      <c r="B13" s="78"/>
      <c r="C13" s="228"/>
      <c r="D13" s="228"/>
      <c r="E13" s="37"/>
      <c r="F13" s="71"/>
      <c r="G13" s="78"/>
      <c r="H13" s="39"/>
      <c r="I13" s="40"/>
    </row>
    <row r="14" spans="1:11" ht="16.5" customHeight="1" x14ac:dyDescent="0.2">
      <c r="A14" s="60"/>
      <c r="B14" s="78"/>
      <c r="C14" s="212"/>
      <c r="D14" s="213"/>
      <c r="E14" s="37"/>
      <c r="F14" s="71"/>
      <c r="G14" s="78"/>
      <c r="H14" s="39"/>
      <c r="I14" s="40"/>
    </row>
    <row r="15" spans="1:11" ht="16.5" customHeight="1" x14ac:dyDescent="0.2">
      <c r="A15" s="49"/>
      <c r="B15" s="79"/>
      <c r="C15" s="42"/>
      <c r="D15" s="43"/>
      <c r="E15" s="37"/>
      <c r="F15" s="69"/>
      <c r="G15" s="79"/>
      <c r="H15" s="42"/>
      <c r="I15" s="43"/>
    </row>
    <row r="16" spans="1:11" ht="16.5" customHeight="1" thickBot="1" x14ac:dyDescent="0.25">
      <c r="A16" s="50"/>
      <c r="B16" s="80"/>
      <c r="C16" s="46"/>
      <c r="D16" s="47"/>
      <c r="E16" s="37"/>
      <c r="F16" s="70"/>
      <c r="G16" s="80"/>
      <c r="H16" s="46"/>
      <c r="I16" s="47"/>
    </row>
    <row r="17" spans="1:9" ht="16.5" customHeight="1" x14ac:dyDescent="0.2"/>
    <row r="18" spans="1:9" ht="16.5" customHeight="1" thickBot="1" x14ac:dyDescent="0.25"/>
    <row r="19" spans="1:9" ht="16.5" customHeight="1" thickBot="1" x14ac:dyDescent="0.3">
      <c r="A19" s="58" t="s">
        <v>42</v>
      </c>
      <c r="B19" s="58" t="s">
        <v>4</v>
      </c>
      <c r="C19" s="383" t="s">
        <v>19</v>
      </c>
      <c r="D19" s="384"/>
      <c r="E19" s="34"/>
      <c r="F19" s="58"/>
      <c r="G19" s="58"/>
      <c r="H19" s="383" t="s">
        <v>20</v>
      </c>
      <c r="I19" s="384"/>
    </row>
    <row r="20" spans="1:9" ht="16.5" customHeight="1" x14ac:dyDescent="0.2">
      <c r="A20" s="60"/>
      <c r="B20" s="78"/>
      <c r="C20" s="234"/>
      <c r="D20" s="234"/>
      <c r="E20" s="37"/>
      <c r="F20" s="71"/>
      <c r="G20" s="78"/>
      <c r="H20" s="218"/>
      <c r="I20" s="218"/>
    </row>
    <row r="21" spans="1:9" ht="16.5" customHeight="1" thickBot="1" x14ac:dyDescent="0.25">
      <c r="A21" s="60"/>
      <c r="B21" s="78"/>
      <c r="C21" s="234"/>
      <c r="D21" s="234"/>
      <c r="E21" s="37"/>
      <c r="F21" s="71"/>
      <c r="G21" s="78"/>
      <c r="H21" s="212"/>
      <c r="I21" s="213"/>
    </row>
    <row r="22" spans="1:9" ht="16.5" customHeight="1" x14ac:dyDescent="0.2">
      <c r="A22" s="60"/>
      <c r="B22" s="78"/>
      <c r="C22" s="234"/>
      <c r="D22" s="234"/>
      <c r="E22" s="37"/>
      <c r="F22" s="71"/>
      <c r="G22" s="78"/>
      <c r="H22" s="231"/>
      <c r="I22" s="231"/>
    </row>
    <row r="23" spans="1:9" ht="16.5" customHeight="1" x14ac:dyDescent="0.2">
      <c r="A23" s="49"/>
      <c r="B23" s="79"/>
      <c r="C23" s="42"/>
      <c r="D23" s="43"/>
      <c r="E23" s="37"/>
      <c r="F23" s="69"/>
      <c r="G23" s="79"/>
      <c r="H23" s="42"/>
      <c r="I23" s="43"/>
    </row>
    <row r="24" spans="1:9" ht="16.5" customHeight="1" thickBot="1" x14ac:dyDescent="0.25">
      <c r="A24" s="50"/>
      <c r="B24" s="80"/>
      <c r="C24" s="46"/>
      <c r="D24" s="47"/>
      <c r="E24" s="37"/>
      <c r="F24" s="70"/>
      <c r="G24" s="80"/>
      <c r="H24" s="46"/>
      <c r="I24" s="47"/>
    </row>
    <row r="25" spans="1:9" ht="16.5" customHeight="1" x14ac:dyDescent="0.2">
      <c r="C25" s="37"/>
      <c r="D25" s="37"/>
      <c r="E25" s="37"/>
      <c r="F25" s="37"/>
    </row>
    <row r="26" spans="1:9" ht="16.5" customHeight="1" thickBot="1" x14ac:dyDescent="0.25"/>
    <row r="27" spans="1:9" ht="16.5" customHeight="1" thickBot="1" x14ac:dyDescent="0.3">
      <c r="A27" s="58" t="s">
        <v>42</v>
      </c>
      <c r="B27" s="58" t="s">
        <v>4</v>
      </c>
      <c r="C27" s="214"/>
      <c r="D27" s="214"/>
      <c r="E27" s="34"/>
      <c r="F27" s="58"/>
      <c r="G27" s="58"/>
      <c r="H27" s="214"/>
      <c r="I27" s="214"/>
    </row>
    <row r="28" spans="1:9" ht="16.5" customHeight="1" x14ac:dyDescent="0.2">
      <c r="A28" s="60"/>
      <c r="B28" s="78"/>
      <c r="C28" s="231"/>
      <c r="D28" s="231"/>
      <c r="E28" s="37"/>
      <c r="F28" s="71"/>
      <c r="G28" s="78"/>
      <c r="H28" s="51"/>
      <c r="I28" s="52"/>
    </row>
    <row r="29" spans="1:9" ht="16.5" customHeight="1" x14ac:dyDescent="0.2">
      <c r="A29" s="60"/>
      <c r="B29" s="78"/>
      <c r="C29" s="234"/>
      <c r="D29" s="234"/>
      <c r="E29" s="37"/>
      <c r="F29" s="71"/>
      <c r="G29" s="78"/>
      <c r="H29" s="234"/>
      <c r="I29" s="234"/>
    </row>
    <row r="30" spans="1:9" ht="16.5" customHeight="1" x14ac:dyDescent="0.2">
      <c r="A30" s="60"/>
      <c r="B30" s="78"/>
      <c r="C30" s="51"/>
      <c r="D30" s="52"/>
      <c r="E30" s="37"/>
      <c r="F30" s="71"/>
      <c r="G30" s="78"/>
      <c r="H30" s="39"/>
      <c r="I30" s="40"/>
    </row>
    <row r="31" spans="1:9" ht="16.5" customHeight="1" x14ac:dyDescent="0.2">
      <c r="A31" s="49"/>
      <c r="B31" s="79"/>
      <c r="C31" s="51"/>
      <c r="D31" s="52"/>
      <c r="E31" s="37"/>
      <c r="F31" s="69"/>
      <c r="G31" s="79"/>
      <c r="H31" s="42"/>
      <c r="I31" s="43"/>
    </row>
    <row r="32" spans="1:9" ht="16.5" customHeight="1" thickBot="1" x14ac:dyDescent="0.25">
      <c r="A32" s="50"/>
      <c r="B32" s="80"/>
      <c r="C32" s="46"/>
      <c r="D32" s="47"/>
      <c r="E32" s="37"/>
      <c r="F32" s="70"/>
      <c r="G32" s="80"/>
      <c r="H32" s="44"/>
      <c r="I32" s="45"/>
    </row>
    <row r="33" spans="1:9" ht="16.5" customHeight="1" x14ac:dyDescent="0.2"/>
    <row r="34" spans="1:9" ht="16.5" customHeight="1" thickBot="1" x14ac:dyDescent="0.25"/>
    <row r="35" spans="1:9" ht="16.5" customHeight="1" thickBot="1" x14ac:dyDescent="0.3">
      <c r="A35" s="58" t="s">
        <v>42</v>
      </c>
      <c r="B35" s="58" t="s">
        <v>4</v>
      </c>
      <c r="C35" s="214" t="s">
        <v>23</v>
      </c>
      <c r="D35" s="214"/>
      <c r="E35" s="34"/>
      <c r="F35" s="58" t="s">
        <v>42</v>
      </c>
      <c r="G35" s="58" t="s">
        <v>4</v>
      </c>
      <c r="H35" s="214" t="s">
        <v>24</v>
      </c>
      <c r="I35" s="214"/>
    </row>
    <row r="36" spans="1:9" ht="16.5" customHeight="1" thickBot="1" x14ac:dyDescent="0.25">
      <c r="A36" s="60"/>
      <c r="B36" s="78"/>
      <c r="C36" s="232"/>
      <c r="D36" s="233"/>
      <c r="E36" s="37"/>
      <c r="F36" s="71"/>
      <c r="G36" s="78"/>
      <c r="H36" s="232"/>
      <c r="I36" s="233"/>
    </row>
    <row r="37" spans="1:9" ht="16.5" customHeight="1" x14ac:dyDescent="0.2">
      <c r="A37" s="60"/>
      <c r="B37" s="78"/>
      <c r="C37" s="232"/>
      <c r="D37" s="233"/>
      <c r="E37" s="37"/>
      <c r="F37" s="71"/>
      <c r="G37" s="78"/>
      <c r="H37" s="166"/>
      <c r="I37" s="167"/>
    </row>
    <row r="38" spans="1:9" ht="16.5" customHeight="1" x14ac:dyDescent="0.2">
      <c r="A38" s="60"/>
      <c r="B38" s="78"/>
      <c r="C38" s="42"/>
      <c r="D38" s="43"/>
      <c r="E38" s="37"/>
      <c r="F38" s="71"/>
      <c r="G38" s="78"/>
      <c r="H38" s="42"/>
      <c r="I38" s="43"/>
    </row>
    <row r="39" spans="1:9" ht="16.5" customHeight="1" x14ac:dyDescent="0.2">
      <c r="A39" s="49"/>
      <c r="B39" s="79"/>
      <c r="C39" s="39"/>
      <c r="D39" s="40"/>
      <c r="E39" s="37"/>
      <c r="F39" s="49"/>
      <c r="G39" s="79"/>
      <c r="H39" s="39"/>
      <c r="I39" s="40"/>
    </row>
    <row r="40" spans="1:9" ht="16.5" customHeight="1" thickBot="1" x14ac:dyDescent="0.25">
      <c r="A40" s="50"/>
      <c r="B40" s="80"/>
      <c r="C40" s="46"/>
      <c r="D40" s="47"/>
      <c r="E40" s="37"/>
      <c r="F40" s="50"/>
      <c r="G40" s="80"/>
      <c r="H40" s="46"/>
      <c r="I40" s="47"/>
    </row>
    <row r="41" spans="1:9" ht="23.25" customHeight="1" x14ac:dyDescent="0.35">
      <c r="A41" s="378" t="s">
        <v>174</v>
      </c>
      <c r="B41" s="381"/>
      <c r="C41" s="381"/>
      <c r="D41" s="381"/>
      <c r="E41" s="381"/>
      <c r="F41" s="381"/>
      <c r="G41" s="381"/>
      <c r="H41" s="381"/>
      <c r="I41" s="381"/>
    </row>
    <row r="42" spans="1:9" ht="16.5" customHeight="1" thickBot="1" x14ac:dyDescent="0.25"/>
    <row r="43" spans="1:9" ht="16.5" customHeight="1" thickBot="1" x14ac:dyDescent="0.3">
      <c r="A43" s="58" t="s">
        <v>42</v>
      </c>
      <c r="B43" s="58" t="s">
        <v>4</v>
      </c>
      <c r="C43" s="382" t="s">
        <v>25</v>
      </c>
      <c r="D43" s="382"/>
      <c r="E43" s="34"/>
      <c r="F43" s="58" t="s">
        <v>42</v>
      </c>
      <c r="G43" s="58" t="s">
        <v>4</v>
      </c>
      <c r="H43" s="382" t="s">
        <v>26</v>
      </c>
      <c r="I43" s="382"/>
    </row>
    <row r="44" spans="1:9" ht="16.5" customHeight="1" x14ac:dyDescent="0.2">
      <c r="A44" s="60"/>
      <c r="B44" s="78"/>
      <c r="C44" s="164"/>
      <c r="D44" s="165"/>
      <c r="E44" s="37"/>
      <c r="F44" s="60"/>
      <c r="G44" s="78"/>
      <c r="H44" s="42"/>
      <c r="I44" s="43"/>
    </row>
    <row r="45" spans="1:9" ht="16.5" customHeight="1" x14ac:dyDescent="0.2">
      <c r="A45" s="60"/>
      <c r="B45" s="78"/>
      <c r="C45" s="166"/>
      <c r="D45" s="167"/>
      <c r="E45" s="37"/>
      <c r="F45" s="60"/>
      <c r="G45" s="78"/>
      <c r="H45" s="166"/>
      <c r="I45" s="167"/>
    </row>
    <row r="46" spans="1:9" ht="16.5" customHeight="1" x14ac:dyDescent="0.2">
      <c r="A46" s="60"/>
      <c r="B46" s="78"/>
      <c r="C46" s="42"/>
      <c r="D46" s="43"/>
      <c r="E46" s="37"/>
      <c r="F46" s="60"/>
      <c r="G46" s="78"/>
      <c r="H46" s="39"/>
      <c r="I46" s="40"/>
    </row>
    <row r="47" spans="1:9" ht="16.5" customHeight="1" x14ac:dyDescent="0.2">
      <c r="A47" s="49"/>
      <c r="B47" s="79"/>
      <c r="C47" s="39"/>
      <c r="D47" s="52"/>
      <c r="E47" s="37"/>
      <c r="F47" s="49"/>
      <c r="G47" s="79"/>
      <c r="H47" s="39"/>
      <c r="I47" s="40"/>
    </row>
    <row r="48" spans="1:9" ht="16.5" customHeight="1" thickBot="1" x14ac:dyDescent="0.25">
      <c r="A48" s="50"/>
      <c r="B48" s="80"/>
      <c r="C48" s="46"/>
      <c r="D48" s="47"/>
      <c r="E48" s="37"/>
      <c r="F48" s="50"/>
      <c r="G48" s="80"/>
      <c r="H48" s="46"/>
      <c r="I48" s="47"/>
    </row>
    <row r="49" spans="1:9" ht="16.5" customHeight="1" x14ac:dyDescent="0.2"/>
    <row r="50" spans="1:9" ht="16.5" customHeight="1" thickBot="1" x14ac:dyDescent="0.4">
      <c r="A50" s="77"/>
      <c r="B50" s="27"/>
      <c r="C50" s="27"/>
      <c r="D50" s="27"/>
      <c r="E50" s="27"/>
      <c r="F50" s="27"/>
      <c r="G50" s="27"/>
      <c r="H50" s="27"/>
      <c r="I50" s="27"/>
    </row>
    <row r="51" spans="1:9" ht="16.5" customHeight="1" thickBot="1" x14ac:dyDescent="0.3">
      <c r="A51" s="58" t="s">
        <v>42</v>
      </c>
      <c r="B51" s="58" t="s">
        <v>4</v>
      </c>
      <c r="C51" s="382" t="s">
        <v>27</v>
      </c>
      <c r="D51" s="382"/>
      <c r="E51" s="34"/>
      <c r="F51" s="58" t="s">
        <v>42</v>
      </c>
      <c r="G51" s="58" t="s">
        <v>4</v>
      </c>
      <c r="H51" s="382" t="s">
        <v>28</v>
      </c>
      <c r="I51" s="382"/>
    </row>
    <row r="52" spans="1:9" ht="16.5" customHeight="1" x14ac:dyDescent="0.2">
      <c r="A52" s="60"/>
      <c r="B52" s="78"/>
      <c r="C52" s="171"/>
      <c r="D52" s="172"/>
      <c r="E52" s="37"/>
      <c r="F52" s="60"/>
      <c r="G52" s="78"/>
      <c r="H52" s="171"/>
      <c r="I52" s="172"/>
    </row>
    <row r="53" spans="1:9" ht="16.5" customHeight="1" x14ac:dyDescent="0.2">
      <c r="A53" s="60"/>
      <c r="B53" s="78"/>
      <c r="C53" s="85"/>
      <c r="D53" s="86"/>
      <c r="E53" s="37"/>
      <c r="F53" s="60"/>
      <c r="G53" s="78"/>
      <c r="H53" s="173"/>
      <c r="I53" s="174"/>
    </row>
    <row r="54" spans="1:9" ht="16.5" customHeight="1" x14ac:dyDescent="0.2">
      <c r="A54" s="60"/>
      <c r="B54" s="78"/>
      <c r="C54" s="39"/>
      <c r="D54" s="40"/>
      <c r="E54" s="37"/>
      <c r="F54" s="60"/>
      <c r="G54" s="78"/>
      <c r="H54" s="85"/>
      <c r="I54" s="86"/>
    </row>
    <row r="55" spans="1:9" ht="16.5" customHeight="1" x14ac:dyDescent="0.2">
      <c r="A55" s="49"/>
      <c r="B55" s="79"/>
      <c r="C55" s="39"/>
      <c r="D55" s="40"/>
      <c r="E55" s="37"/>
      <c r="F55" s="49"/>
      <c r="G55" s="79"/>
      <c r="H55" s="51"/>
      <c r="I55" s="52"/>
    </row>
    <row r="56" spans="1:9" ht="16.5" customHeight="1" thickBot="1" x14ac:dyDescent="0.25">
      <c r="A56" s="50"/>
      <c r="B56" s="80"/>
      <c r="C56" s="46"/>
      <c r="D56" s="47"/>
      <c r="E56" s="37"/>
      <c r="F56" s="50"/>
      <c r="G56" s="80"/>
      <c r="H56" s="46"/>
      <c r="I56" s="47"/>
    </row>
    <row r="57" spans="1:9" ht="16.5" customHeight="1" x14ac:dyDescent="0.2">
      <c r="C57" s="41"/>
      <c r="D57" s="41"/>
    </row>
    <row r="58" spans="1:9" ht="16.5" customHeight="1" thickBot="1" x14ac:dyDescent="0.25"/>
    <row r="59" spans="1:9" ht="16.5" customHeight="1" thickBot="1" x14ac:dyDescent="0.3">
      <c r="A59" s="58" t="s">
        <v>42</v>
      </c>
      <c r="B59" s="58" t="s">
        <v>43</v>
      </c>
      <c r="C59" s="382" t="s">
        <v>29</v>
      </c>
      <c r="D59" s="382"/>
      <c r="E59" s="34"/>
      <c r="F59" s="58" t="s">
        <v>42</v>
      </c>
      <c r="G59" s="58" t="s">
        <v>4</v>
      </c>
      <c r="H59" s="382" t="s">
        <v>30</v>
      </c>
      <c r="I59" s="382"/>
    </row>
    <row r="60" spans="1:9" ht="16.5" customHeight="1" x14ac:dyDescent="0.2">
      <c r="A60" s="60"/>
      <c r="B60" s="78"/>
      <c r="C60" s="171"/>
      <c r="D60" s="172"/>
      <c r="E60" s="41"/>
      <c r="F60" s="60"/>
      <c r="G60" s="78"/>
      <c r="H60" s="57"/>
      <c r="I60" s="59"/>
    </row>
    <row r="61" spans="1:9" ht="16.5" customHeight="1" x14ac:dyDescent="0.2">
      <c r="A61" s="60"/>
      <c r="B61" s="78"/>
      <c r="C61" s="39"/>
      <c r="D61" s="40"/>
      <c r="E61" s="41"/>
      <c r="F61" s="60"/>
      <c r="G61" s="78"/>
      <c r="H61" s="173"/>
      <c r="I61" s="174"/>
    </row>
    <row r="62" spans="1:9" ht="16.5" customHeight="1" x14ac:dyDescent="0.2">
      <c r="A62" s="60"/>
      <c r="B62" s="78"/>
      <c r="C62" s="39"/>
      <c r="D62" s="40"/>
      <c r="E62" s="41"/>
      <c r="F62" s="60"/>
      <c r="G62" s="78"/>
      <c r="H62" s="51"/>
      <c r="I62" s="52"/>
    </row>
    <row r="63" spans="1:9" ht="16.5" customHeight="1" x14ac:dyDescent="0.2">
      <c r="A63" s="49"/>
      <c r="B63" s="79"/>
      <c r="C63" s="39"/>
      <c r="D63" s="40"/>
      <c r="E63" s="38"/>
      <c r="F63" s="49"/>
      <c r="G63" s="79"/>
      <c r="H63" s="39"/>
      <c r="I63" s="40"/>
    </row>
    <row r="64" spans="1:9" ht="16.5" customHeight="1" thickBot="1" x14ac:dyDescent="0.25">
      <c r="A64" s="50"/>
      <c r="B64" s="80"/>
      <c r="C64" s="46"/>
      <c r="D64" s="47"/>
      <c r="E64" s="38"/>
      <c r="F64" s="50"/>
      <c r="G64" s="80"/>
      <c r="H64" s="46"/>
      <c r="I64" s="47"/>
    </row>
    <row r="65" spans="1:17" ht="16.5" customHeight="1" x14ac:dyDescent="0.2"/>
    <row r="66" spans="1:17" ht="16.5" customHeight="1" thickBot="1" x14ac:dyDescent="0.25"/>
    <row r="67" spans="1:17" ht="16.5" customHeight="1" thickBot="1" x14ac:dyDescent="0.3">
      <c r="A67" s="58" t="s">
        <v>42</v>
      </c>
      <c r="B67" s="58" t="s">
        <v>4</v>
      </c>
      <c r="C67" s="382" t="s">
        <v>31</v>
      </c>
      <c r="D67" s="382"/>
      <c r="E67" s="34"/>
      <c r="F67" s="58" t="s">
        <v>42</v>
      </c>
      <c r="G67" s="58" t="s">
        <v>4</v>
      </c>
      <c r="H67" s="382" t="s">
        <v>32</v>
      </c>
      <c r="I67" s="382"/>
    </row>
    <row r="68" spans="1:17" ht="16.5" customHeight="1" x14ac:dyDescent="0.2">
      <c r="A68" s="60"/>
      <c r="B68" s="78"/>
      <c r="C68" s="81"/>
      <c r="D68" s="87"/>
      <c r="E68" s="37"/>
      <c r="F68" s="60"/>
      <c r="G68" s="78"/>
      <c r="H68" s="81"/>
      <c r="I68" s="125"/>
    </row>
    <row r="69" spans="1:17" ht="16.5" customHeight="1" x14ac:dyDescent="0.2">
      <c r="A69" s="60"/>
      <c r="B69" s="78"/>
      <c r="C69" s="42"/>
      <c r="D69" s="43"/>
      <c r="E69" s="37"/>
      <c r="F69" s="60"/>
      <c r="G69" s="78"/>
      <c r="H69" s="39"/>
      <c r="I69" s="40"/>
    </row>
    <row r="70" spans="1:17" ht="16.5" customHeight="1" x14ac:dyDescent="0.2">
      <c r="A70" s="60"/>
      <c r="B70" s="78"/>
      <c r="C70" s="39"/>
      <c r="D70" s="40"/>
      <c r="E70" s="37"/>
      <c r="F70" s="60"/>
      <c r="G70" s="78"/>
      <c r="H70" s="39"/>
      <c r="I70" s="40"/>
    </row>
    <row r="71" spans="1:17" ht="16.5" customHeight="1" x14ac:dyDescent="0.2">
      <c r="A71" s="49"/>
      <c r="B71" s="79"/>
      <c r="C71" s="39"/>
      <c r="D71" s="40"/>
      <c r="E71" s="37"/>
      <c r="F71" s="49"/>
      <c r="G71" s="79"/>
      <c r="H71" s="39"/>
      <c r="I71" s="52"/>
    </row>
    <row r="72" spans="1:17" ht="16.5" customHeight="1" thickBot="1" x14ac:dyDescent="0.25">
      <c r="A72" s="50"/>
      <c r="B72" s="80"/>
      <c r="C72" s="46"/>
      <c r="D72" s="47"/>
      <c r="E72" s="37"/>
      <c r="F72" s="50"/>
      <c r="G72" s="80"/>
      <c r="H72" s="46"/>
      <c r="I72" s="47"/>
    </row>
    <row r="73" spans="1:17" ht="16.5" customHeight="1" x14ac:dyDescent="0.2">
      <c r="Q73" s="41"/>
    </row>
    <row r="74" spans="1:17" ht="16.5" customHeight="1" thickBot="1" x14ac:dyDescent="0.25">
      <c r="Q74" s="41"/>
    </row>
    <row r="75" spans="1:17" ht="16.5" customHeight="1" thickBot="1" x14ac:dyDescent="0.3">
      <c r="A75" s="58" t="s">
        <v>42</v>
      </c>
      <c r="B75" s="58" t="s">
        <v>4</v>
      </c>
      <c r="C75" s="382" t="s">
        <v>33</v>
      </c>
      <c r="D75" s="382"/>
      <c r="E75" s="34"/>
      <c r="F75" s="58" t="s">
        <v>42</v>
      </c>
      <c r="G75" s="58" t="s">
        <v>4</v>
      </c>
      <c r="H75" s="382" t="s">
        <v>34</v>
      </c>
      <c r="I75" s="382"/>
      <c r="Q75" s="41"/>
    </row>
    <row r="76" spans="1:17" ht="16.5" customHeight="1" x14ac:dyDescent="0.2">
      <c r="A76" s="60"/>
      <c r="B76" s="78"/>
      <c r="C76" s="57"/>
      <c r="D76" s="59"/>
      <c r="E76" s="37"/>
      <c r="F76" s="60"/>
      <c r="G76" s="78"/>
      <c r="H76" s="57"/>
      <c r="I76" s="59"/>
    </row>
    <row r="77" spans="1:17" ht="16.5" customHeight="1" x14ac:dyDescent="0.2">
      <c r="A77" s="60"/>
      <c r="B77" s="78"/>
      <c r="C77" s="61"/>
      <c r="D77" s="62"/>
      <c r="E77" s="37"/>
      <c r="F77" s="60"/>
      <c r="G77" s="78"/>
      <c r="H77" s="61"/>
      <c r="I77" s="62"/>
    </row>
    <row r="78" spans="1:17" ht="16.5" customHeight="1" x14ac:dyDescent="0.2">
      <c r="A78" s="60"/>
      <c r="B78" s="78"/>
      <c r="C78" s="61"/>
      <c r="D78" s="62"/>
      <c r="E78" s="37"/>
      <c r="F78" s="60"/>
      <c r="G78" s="78"/>
      <c r="H78" s="61"/>
      <c r="I78" s="62"/>
    </row>
    <row r="79" spans="1:17" ht="16.5" customHeight="1" x14ac:dyDescent="0.2">
      <c r="A79" s="49"/>
      <c r="B79" s="79"/>
      <c r="C79" s="39"/>
      <c r="D79" s="40"/>
      <c r="E79" s="37"/>
      <c r="F79" s="49"/>
      <c r="G79" s="79"/>
      <c r="H79" s="39"/>
      <c r="I79" s="40"/>
    </row>
    <row r="80" spans="1:17" ht="16.5" customHeight="1" thickBot="1" x14ac:dyDescent="0.25">
      <c r="A80" s="50"/>
      <c r="B80" s="80"/>
      <c r="C80" s="46"/>
      <c r="D80" s="47"/>
      <c r="E80" s="37"/>
      <c r="F80" s="50"/>
      <c r="G80" s="80"/>
      <c r="H80" s="46"/>
      <c r="I80" s="47"/>
    </row>
    <row r="81" spans="1:11" ht="23.25" customHeight="1" x14ac:dyDescent="0.35">
      <c r="A81" s="378" t="s">
        <v>174</v>
      </c>
      <c r="B81" s="381"/>
      <c r="C81" s="381"/>
      <c r="D81" s="381"/>
      <c r="E81" s="381"/>
      <c r="F81" s="381"/>
      <c r="G81" s="381"/>
      <c r="H81" s="381"/>
      <c r="I81" s="381"/>
    </row>
    <row r="82" spans="1:11" ht="16.5" customHeight="1" thickBot="1" x14ac:dyDescent="0.25"/>
    <row r="83" spans="1:11" ht="16.5" customHeight="1" thickBot="1" x14ac:dyDescent="0.3">
      <c r="A83" s="58" t="s">
        <v>42</v>
      </c>
      <c r="B83" s="58" t="s">
        <v>4</v>
      </c>
      <c r="C83" s="382" t="s">
        <v>35</v>
      </c>
      <c r="D83" s="382"/>
      <c r="E83" s="34"/>
      <c r="F83" s="58" t="s">
        <v>42</v>
      </c>
      <c r="G83" s="58" t="s">
        <v>4</v>
      </c>
      <c r="H83" s="382" t="s">
        <v>36</v>
      </c>
      <c r="I83" s="382"/>
    </row>
    <row r="84" spans="1:11" ht="16.5" customHeight="1" x14ac:dyDescent="0.2">
      <c r="A84" s="60"/>
      <c r="B84" s="78"/>
      <c r="C84" s="57"/>
      <c r="D84" s="59"/>
      <c r="E84" s="37"/>
      <c r="F84" s="60"/>
      <c r="G84" s="78"/>
      <c r="H84" s="57"/>
      <c r="I84" s="59"/>
    </row>
    <row r="85" spans="1:11" ht="16.5" customHeight="1" x14ac:dyDescent="0.2">
      <c r="A85" s="60"/>
      <c r="B85" s="78"/>
      <c r="C85" s="61"/>
      <c r="D85" s="62"/>
      <c r="E85" s="37"/>
      <c r="F85" s="60"/>
      <c r="G85" s="78"/>
      <c r="H85" s="61"/>
      <c r="I85" s="62"/>
    </row>
    <row r="86" spans="1:11" ht="16.5" customHeight="1" x14ac:dyDescent="0.2">
      <c r="A86" s="60"/>
      <c r="B86" s="78"/>
      <c r="C86" s="61"/>
      <c r="D86" s="62"/>
      <c r="E86" s="37"/>
      <c r="F86" s="60"/>
      <c r="G86" s="78"/>
      <c r="H86" s="61"/>
      <c r="I86" s="62"/>
    </row>
    <row r="87" spans="1:11" ht="16.5" customHeight="1" x14ac:dyDescent="0.2">
      <c r="A87" s="49"/>
      <c r="B87" s="79"/>
      <c r="C87" s="39"/>
      <c r="D87" s="40"/>
      <c r="E87" s="37"/>
      <c r="F87" s="49"/>
      <c r="G87" s="79"/>
      <c r="H87" s="39"/>
      <c r="I87" s="40"/>
    </row>
    <row r="88" spans="1:11" ht="16.5" customHeight="1" thickBot="1" x14ac:dyDescent="0.25">
      <c r="A88" s="50"/>
      <c r="B88" s="80"/>
      <c r="C88" s="46"/>
      <c r="D88" s="47"/>
      <c r="E88" s="37"/>
      <c r="F88" s="50"/>
      <c r="G88" s="80"/>
      <c r="H88" s="46"/>
      <c r="I88" s="47"/>
    </row>
    <row r="89" spans="1:11" ht="16.5" customHeight="1" x14ac:dyDescent="0.2"/>
    <row r="90" spans="1:11" ht="16.5" customHeight="1" thickBot="1" x14ac:dyDescent="0.25"/>
    <row r="91" spans="1:11" ht="16.5" customHeight="1" thickBot="1" x14ac:dyDescent="0.3">
      <c r="A91" s="58" t="s">
        <v>42</v>
      </c>
      <c r="B91" s="58" t="s">
        <v>4</v>
      </c>
      <c r="C91" s="379" t="s">
        <v>37</v>
      </c>
      <c r="D91" s="380"/>
      <c r="E91" s="34"/>
      <c r="F91" s="58" t="s">
        <v>42</v>
      </c>
      <c r="G91" s="58" t="s">
        <v>4</v>
      </c>
      <c r="H91" s="379" t="s">
        <v>38</v>
      </c>
      <c r="I91" s="380"/>
    </row>
    <row r="92" spans="1:11" ht="16.5" customHeight="1" x14ac:dyDescent="0.2">
      <c r="A92" s="60"/>
      <c r="B92" s="78"/>
      <c r="C92" s="57"/>
      <c r="D92" s="59"/>
      <c r="E92" s="37"/>
      <c r="F92" s="60"/>
      <c r="G92" s="78"/>
      <c r="H92" s="57"/>
      <c r="I92" s="59"/>
      <c r="K92" s="53"/>
    </row>
    <row r="93" spans="1:11" ht="16.5" customHeight="1" x14ac:dyDescent="0.2">
      <c r="A93" s="60"/>
      <c r="B93" s="79"/>
      <c r="C93" s="61"/>
      <c r="D93" s="62"/>
      <c r="E93" s="37"/>
      <c r="F93" s="60"/>
      <c r="G93" s="79"/>
      <c r="H93" s="61"/>
      <c r="I93" s="62"/>
    </row>
    <row r="94" spans="1:11" ht="16.5" customHeight="1" x14ac:dyDescent="0.2">
      <c r="A94" s="60"/>
      <c r="B94" s="79"/>
      <c r="C94" s="61"/>
      <c r="D94" s="62"/>
      <c r="E94" s="37"/>
      <c r="F94" s="60"/>
      <c r="G94" s="79"/>
      <c r="H94" s="61"/>
      <c r="I94" s="62"/>
    </row>
    <row r="95" spans="1:11" ht="16.5" customHeight="1" x14ac:dyDescent="0.2">
      <c r="A95" s="49"/>
      <c r="B95" s="79"/>
      <c r="C95" s="39"/>
      <c r="D95" s="40"/>
      <c r="E95" s="37"/>
      <c r="F95" s="49"/>
      <c r="G95" s="79"/>
      <c r="H95" s="39"/>
      <c r="I95" s="40"/>
    </row>
    <row r="96" spans="1:11" ht="16.5" customHeight="1" thickBot="1" x14ac:dyDescent="0.25">
      <c r="A96" s="50"/>
      <c r="B96" s="80"/>
      <c r="C96" s="46"/>
      <c r="D96" s="47"/>
      <c r="E96" s="37"/>
      <c r="F96" s="50"/>
      <c r="G96" s="80"/>
      <c r="H96" s="46"/>
      <c r="I96" s="47"/>
    </row>
    <row r="97" spans="1:9" ht="16.5" customHeight="1" x14ac:dyDescent="0.2"/>
    <row r="98" spans="1:9" ht="16.5" customHeight="1" thickBot="1" x14ac:dyDescent="0.25"/>
    <row r="99" spans="1:9" ht="16.5" customHeight="1" thickBot="1" x14ac:dyDescent="0.3">
      <c r="A99" s="58" t="s">
        <v>42</v>
      </c>
      <c r="B99" s="58" t="s">
        <v>4</v>
      </c>
      <c r="C99" s="379" t="s">
        <v>46</v>
      </c>
      <c r="D99" s="380"/>
      <c r="E99" s="34"/>
      <c r="F99" s="58" t="s">
        <v>42</v>
      </c>
      <c r="G99" s="58" t="s">
        <v>4</v>
      </c>
      <c r="H99" s="379" t="s">
        <v>47</v>
      </c>
      <c r="I99" s="380"/>
    </row>
    <row r="100" spans="1:9" ht="16.5" customHeight="1" x14ac:dyDescent="0.2">
      <c r="A100" s="60"/>
      <c r="B100" s="78"/>
      <c r="C100" s="57"/>
      <c r="D100" s="59"/>
      <c r="E100" s="37"/>
      <c r="F100" s="60"/>
      <c r="G100" s="78"/>
      <c r="H100" s="57"/>
      <c r="I100" s="59"/>
    </row>
    <row r="101" spans="1:9" ht="16.5" customHeight="1" x14ac:dyDescent="0.2">
      <c r="A101" s="60"/>
      <c r="B101" s="79"/>
      <c r="C101" s="61"/>
      <c r="D101" s="62"/>
      <c r="E101" s="37"/>
      <c r="F101" s="60"/>
      <c r="G101" s="79"/>
      <c r="H101" s="61"/>
      <c r="I101" s="62"/>
    </row>
    <row r="102" spans="1:9" ht="16.5" customHeight="1" x14ac:dyDescent="0.2">
      <c r="A102" s="60"/>
      <c r="B102" s="79"/>
      <c r="C102" s="61"/>
      <c r="D102" s="62"/>
      <c r="E102" s="37"/>
      <c r="F102" s="60"/>
      <c r="G102" s="79"/>
      <c r="H102" s="61"/>
      <c r="I102" s="62"/>
    </row>
    <row r="103" spans="1:9" ht="16.5" customHeight="1" x14ac:dyDescent="0.2">
      <c r="A103" s="49"/>
      <c r="B103" s="79"/>
      <c r="C103" s="39"/>
      <c r="D103" s="40"/>
      <c r="E103" s="37"/>
      <c r="F103" s="49"/>
      <c r="G103" s="79"/>
      <c r="H103" s="39"/>
      <c r="I103" s="40"/>
    </row>
    <row r="104" spans="1:9" ht="16.5" customHeight="1" thickBot="1" x14ac:dyDescent="0.25">
      <c r="A104" s="50"/>
      <c r="B104" s="80"/>
      <c r="C104" s="46"/>
      <c r="D104" s="47"/>
      <c r="E104" s="37"/>
      <c r="F104" s="50"/>
      <c r="G104" s="80"/>
      <c r="H104" s="46"/>
      <c r="I104" s="47"/>
    </row>
    <row r="105" spans="1:9" ht="16.5" customHeight="1" x14ac:dyDescent="0.2"/>
    <row r="106" spans="1:9" ht="16.5" customHeight="1" thickBot="1" x14ac:dyDescent="0.25"/>
    <row r="107" spans="1:9" ht="16.5" customHeight="1" thickBot="1" x14ac:dyDescent="0.3">
      <c r="A107" s="58" t="s">
        <v>42</v>
      </c>
      <c r="B107" s="58" t="s">
        <v>4</v>
      </c>
      <c r="C107" s="379" t="s">
        <v>48</v>
      </c>
      <c r="D107" s="380"/>
      <c r="E107" s="34"/>
      <c r="F107" s="58" t="s">
        <v>42</v>
      </c>
      <c r="G107" s="58" t="s">
        <v>4</v>
      </c>
      <c r="H107" s="379" t="s">
        <v>49</v>
      </c>
      <c r="I107" s="380"/>
    </row>
    <row r="108" spans="1:9" ht="16.5" customHeight="1" x14ac:dyDescent="0.2">
      <c r="A108" s="60"/>
      <c r="B108" s="78"/>
      <c r="C108" s="57" t="s">
        <v>134</v>
      </c>
      <c r="D108" s="59" t="s">
        <v>133</v>
      </c>
      <c r="E108" s="37"/>
      <c r="F108" s="60"/>
      <c r="G108" s="78"/>
      <c r="H108" s="57" t="s">
        <v>183</v>
      </c>
      <c r="I108" s="59" t="s">
        <v>153</v>
      </c>
    </row>
    <row r="109" spans="1:9" ht="16.5" customHeight="1" x14ac:dyDescent="0.2">
      <c r="A109" s="60"/>
      <c r="B109" s="79"/>
      <c r="C109" s="61" t="s">
        <v>182</v>
      </c>
      <c r="D109" s="62" t="s">
        <v>181</v>
      </c>
      <c r="E109" s="37"/>
      <c r="F109" s="60"/>
      <c r="G109" s="79"/>
      <c r="H109" s="61"/>
      <c r="I109" s="62"/>
    </row>
    <row r="110" spans="1:9" ht="16.5" customHeight="1" x14ac:dyDescent="0.2">
      <c r="A110" s="60"/>
      <c r="B110" s="79"/>
      <c r="C110" s="61"/>
      <c r="D110" s="62"/>
      <c r="E110" s="37"/>
      <c r="F110" s="60"/>
      <c r="G110" s="79"/>
      <c r="H110" s="61" t="s">
        <v>129</v>
      </c>
      <c r="I110" s="62" t="s">
        <v>184</v>
      </c>
    </row>
    <row r="111" spans="1:9" ht="16.5" customHeight="1" x14ac:dyDescent="0.2">
      <c r="A111" s="49"/>
      <c r="B111" s="79"/>
      <c r="C111" s="39"/>
      <c r="D111" s="40"/>
      <c r="E111" s="37"/>
      <c r="F111" s="49"/>
      <c r="G111" s="79"/>
      <c r="H111" s="39"/>
      <c r="I111" s="40"/>
    </row>
    <row r="112" spans="1:9" ht="16.5" customHeight="1" thickBot="1" x14ac:dyDescent="0.25">
      <c r="A112" s="50"/>
      <c r="B112" s="80"/>
      <c r="C112" s="46"/>
      <c r="D112" s="47"/>
      <c r="E112" s="37"/>
      <c r="F112" s="50"/>
      <c r="G112" s="80"/>
      <c r="H112" s="46"/>
      <c r="I112" s="47"/>
    </row>
    <row r="113" spans="1:9" ht="16.5" customHeight="1" x14ac:dyDescent="0.2"/>
    <row r="114" spans="1:9" ht="16.5" customHeight="1" thickBot="1" x14ac:dyDescent="0.25"/>
    <row r="115" spans="1:9" ht="16.5" customHeight="1" thickBot="1" x14ac:dyDescent="0.3">
      <c r="A115" s="58" t="s">
        <v>42</v>
      </c>
      <c r="B115" s="58" t="s">
        <v>4</v>
      </c>
      <c r="C115" s="379" t="s">
        <v>50</v>
      </c>
      <c r="D115" s="380"/>
      <c r="E115" s="34"/>
      <c r="F115" s="58" t="s">
        <v>42</v>
      </c>
      <c r="G115" s="58" t="s">
        <v>4</v>
      </c>
      <c r="H115" s="379" t="s">
        <v>51</v>
      </c>
      <c r="I115" s="380"/>
    </row>
    <row r="116" spans="1:9" ht="16.5" customHeight="1" x14ac:dyDescent="0.2">
      <c r="A116" s="60"/>
      <c r="B116" s="78"/>
      <c r="C116" s="57" t="s">
        <v>179</v>
      </c>
      <c r="D116" s="59" t="s">
        <v>180</v>
      </c>
      <c r="E116" s="37"/>
      <c r="F116" s="60"/>
      <c r="G116" s="78"/>
      <c r="H116" s="57" t="s">
        <v>160</v>
      </c>
      <c r="I116" s="59" t="s">
        <v>126</v>
      </c>
    </row>
    <row r="117" spans="1:9" ht="16.5" customHeight="1" x14ac:dyDescent="0.2">
      <c r="A117" s="60"/>
      <c r="B117" s="79"/>
      <c r="C117" s="61"/>
      <c r="D117" s="62"/>
      <c r="E117" s="37"/>
      <c r="F117" s="60"/>
      <c r="G117" s="79"/>
      <c r="H117" s="61" t="s">
        <v>127</v>
      </c>
      <c r="I117" s="62" t="s">
        <v>128</v>
      </c>
    </row>
    <row r="118" spans="1:9" ht="16.5" customHeight="1" x14ac:dyDescent="0.2">
      <c r="A118" s="60"/>
      <c r="B118" s="79"/>
      <c r="C118" s="61" t="s">
        <v>131</v>
      </c>
      <c r="D118" s="62" t="s">
        <v>161</v>
      </c>
      <c r="E118" s="37"/>
      <c r="F118" s="60"/>
      <c r="G118" s="79"/>
      <c r="H118" s="61"/>
      <c r="I118" s="62"/>
    </row>
    <row r="119" spans="1:9" ht="16.5" customHeight="1" x14ac:dyDescent="0.2">
      <c r="A119" s="49"/>
      <c r="B119" s="79"/>
      <c r="C119" s="39"/>
      <c r="D119" s="40"/>
      <c r="E119" s="37"/>
      <c r="F119" s="49"/>
      <c r="G119" s="79"/>
      <c r="H119" s="39" t="s">
        <v>127</v>
      </c>
      <c r="I119" s="40" t="s">
        <v>181</v>
      </c>
    </row>
    <row r="120" spans="1:9" ht="16.5" customHeight="1" thickBot="1" x14ac:dyDescent="0.25">
      <c r="A120" s="50"/>
      <c r="B120" s="80"/>
      <c r="C120" s="46"/>
      <c r="D120" s="47"/>
      <c r="E120" s="37"/>
      <c r="F120" s="50"/>
      <c r="G120" s="80"/>
      <c r="H120" s="46"/>
      <c r="I120" s="47"/>
    </row>
    <row r="121" spans="1:9" ht="23.25" customHeight="1" x14ac:dyDescent="0.35">
      <c r="A121" s="378" t="s">
        <v>157</v>
      </c>
      <c r="B121" s="381"/>
      <c r="C121" s="381"/>
      <c r="D121" s="381"/>
      <c r="E121" s="381"/>
      <c r="F121" s="381"/>
      <c r="G121" s="381"/>
      <c r="H121" s="381"/>
      <c r="I121" s="381"/>
    </row>
    <row r="122" spans="1:9" ht="16.5" customHeight="1" thickBot="1" x14ac:dyDescent="0.25"/>
    <row r="123" spans="1:9" ht="16.5" customHeight="1" thickBot="1" x14ac:dyDescent="0.3">
      <c r="A123" s="58" t="s">
        <v>42</v>
      </c>
      <c r="B123" s="58" t="s">
        <v>4</v>
      </c>
      <c r="C123" s="379" t="s">
        <v>52</v>
      </c>
      <c r="D123" s="380"/>
      <c r="E123" s="34"/>
      <c r="F123" s="58" t="s">
        <v>42</v>
      </c>
      <c r="G123" s="58" t="s">
        <v>4</v>
      </c>
      <c r="H123" s="379" t="s">
        <v>53</v>
      </c>
      <c r="I123" s="380"/>
    </row>
    <row r="124" spans="1:9" ht="16.5" customHeight="1" x14ac:dyDescent="0.2">
      <c r="A124" s="60"/>
      <c r="B124" s="78"/>
      <c r="C124" s="57"/>
      <c r="D124" s="59"/>
      <c r="E124" s="37"/>
      <c r="F124" s="60"/>
      <c r="G124" s="78"/>
      <c r="H124" s="57"/>
      <c r="I124" s="59"/>
    </row>
    <row r="125" spans="1:9" ht="16.5" customHeight="1" x14ac:dyDescent="0.2">
      <c r="A125" s="60"/>
      <c r="B125" s="79"/>
      <c r="C125" s="61"/>
      <c r="D125" s="62"/>
      <c r="E125" s="37"/>
      <c r="F125" s="60"/>
      <c r="G125" s="79"/>
      <c r="H125" s="61"/>
      <c r="I125" s="62"/>
    </row>
    <row r="126" spans="1:9" ht="16.5" customHeight="1" x14ac:dyDescent="0.2">
      <c r="A126" s="60"/>
      <c r="B126" s="79"/>
      <c r="C126" s="61"/>
      <c r="D126" s="62"/>
      <c r="E126" s="37"/>
      <c r="F126" s="60"/>
      <c r="G126" s="79"/>
      <c r="H126" s="61"/>
      <c r="I126" s="62"/>
    </row>
    <row r="127" spans="1:9" ht="16.5" customHeight="1" x14ac:dyDescent="0.2">
      <c r="A127" s="49"/>
      <c r="B127" s="79"/>
      <c r="C127" s="39"/>
      <c r="D127" s="40"/>
      <c r="E127" s="37"/>
      <c r="F127" s="49"/>
      <c r="G127" s="79"/>
      <c r="H127" s="39"/>
      <c r="I127" s="40"/>
    </row>
    <row r="128" spans="1:9" ht="16.5" customHeight="1" thickBot="1" x14ac:dyDescent="0.25">
      <c r="A128" s="50"/>
      <c r="B128" s="80"/>
      <c r="C128" s="46"/>
      <c r="D128" s="47"/>
      <c r="E128" s="37"/>
      <c r="F128" s="50"/>
      <c r="G128" s="80"/>
      <c r="H128" s="54"/>
      <c r="I128" s="47"/>
    </row>
    <row r="129" spans="1:9" ht="16.5" customHeight="1" x14ac:dyDescent="0.2"/>
    <row r="130" spans="1:9" ht="16.5" customHeight="1" thickBot="1" x14ac:dyDescent="0.25"/>
    <row r="131" spans="1:9" ht="16.5" customHeight="1" thickBot="1" x14ac:dyDescent="0.3">
      <c r="A131" s="58" t="s">
        <v>42</v>
      </c>
      <c r="B131" s="58" t="s">
        <v>4</v>
      </c>
      <c r="C131" s="379" t="s">
        <v>54</v>
      </c>
      <c r="D131" s="380"/>
      <c r="E131" s="34"/>
      <c r="F131" s="58" t="s">
        <v>42</v>
      </c>
      <c r="G131" s="58" t="s">
        <v>4</v>
      </c>
      <c r="H131" s="379" t="s">
        <v>55</v>
      </c>
      <c r="I131" s="380"/>
    </row>
    <row r="132" spans="1:9" ht="16.5" customHeight="1" x14ac:dyDescent="0.2">
      <c r="A132" s="60"/>
      <c r="B132" s="78"/>
      <c r="C132" s="57"/>
      <c r="D132" s="59"/>
      <c r="E132" s="37"/>
      <c r="F132" s="60"/>
      <c r="G132" s="78"/>
      <c r="H132" s="57"/>
      <c r="I132" s="59"/>
    </row>
    <row r="133" spans="1:9" ht="16.5" customHeight="1" x14ac:dyDescent="0.2">
      <c r="A133" s="60"/>
      <c r="B133" s="79"/>
      <c r="C133" s="61"/>
      <c r="D133" s="62"/>
      <c r="E133" s="37"/>
      <c r="F133" s="60"/>
      <c r="G133" s="79"/>
      <c r="H133" s="61"/>
      <c r="I133" s="62"/>
    </row>
    <row r="134" spans="1:9" ht="16.5" customHeight="1" x14ac:dyDescent="0.2">
      <c r="A134" s="60"/>
      <c r="B134" s="79"/>
      <c r="C134" s="61"/>
      <c r="D134" s="62"/>
      <c r="E134" s="37"/>
      <c r="F134" s="60"/>
      <c r="G134" s="79"/>
      <c r="H134" s="61"/>
      <c r="I134" s="62"/>
    </row>
    <row r="135" spans="1:9" ht="16.5" customHeight="1" x14ac:dyDescent="0.2">
      <c r="A135" s="49"/>
      <c r="B135" s="79"/>
      <c r="C135" s="39"/>
      <c r="D135" s="40"/>
      <c r="E135" s="37"/>
      <c r="F135" s="49"/>
      <c r="G135" s="79"/>
      <c r="H135" s="39"/>
      <c r="I135" s="40"/>
    </row>
    <row r="136" spans="1:9" ht="16.5" customHeight="1" thickBot="1" x14ac:dyDescent="0.25">
      <c r="A136" s="50"/>
      <c r="B136" s="80"/>
      <c r="C136" s="46"/>
      <c r="D136" s="47"/>
      <c r="E136" s="37"/>
      <c r="F136" s="50"/>
      <c r="G136" s="80"/>
      <c r="H136" s="46"/>
      <c r="I136" s="47"/>
    </row>
    <row r="137" spans="1:9" ht="16.5" customHeight="1" x14ac:dyDescent="0.2"/>
    <row r="138" spans="1:9" ht="16.5" customHeight="1" thickBot="1" x14ac:dyDescent="0.25"/>
    <row r="139" spans="1:9" ht="16.5" customHeight="1" thickBot="1" x14ac:dyDescent="0.3">
      <c r="A139" s="58" t="s">
        <v>42</v>
      </c>
      <c r="B139" s="58" t="s">
        <v>4</v>
      </c>
      <c r="C139" s="379" t="s">
        <v>56</v>
      </c>
      <c r="D139" s="380"/>
      <c r="E139" s="34"/>
      <c r="F139" s="58" t="s">
        <v>42</v>
      </c>
      <c r="G139" s="58" t="s">
        <v>4</v>
      </c>
      <c r="H139" s="379" t="s">
        <v>57</v>
      </c>
      <c r="I139" s="380"/>
    </row>
    <row r="140" spans="1:9" ht="16.5" customHeight="1" x14ac:dyDescent="0.2">
      <c r="A140" s="60"/>
      <c r="B140" s="78"/>
      <c r="C140" s="57"/>
      <c r="D140" s="59"/>
      <c r="E140" s="37"/>
      <c r="F140" s="60"/>
      <c r="G140" s="78"/>
      <c r="H140" s="57"/>
      <c r="I140" s="59"/>
    </row>
    <row r="141" spans="1:9" ht="16.5" customHeight="1" x14ac:dyDescent="0.2">
      <c r="A141" s="60"/>
      <c r="B141" s="79"/>
      <c r="C141" s="61"/>
      <c r="D141" s="62"/>
      <c r="E141" s="37"/>
      <c r="F141" s="60"/>
      <c r="G141" s="79"/>
      <c r="H141" s="61"/>
      <c r="I141" s="62"/>
    </row>
    <row r="142" spans="1:9" ht="16.5" customHeight="1" x14ac:dyDescent="0.2">
      <c r="A142" s="60"/>
      <c r="B142" s="79"/>
      <c r="C142" s="61"/>
      <c r="D142" s="62"/>
      <c r="E142" s="37"/>
      <c r="F142" s="60"/>
      <c r="G142" s="79"/>
      <c r="H142" s="61"/>
      <c r="I142" s="62"/>
    </row>
    <row r="143" spans="1:9" ht="16.5" customHeight="1" x14ac:dyDescent="0.2">
      <c r="A143" s="49"/>
      <c r="B143" s="79"/>
      <c r="C143" s="39"/>
      <c r="D143" s="40"/>
      <c r="E143" s="37"/>
      <c r="F143" s="49"/>
      <c r="G143" s="79"/>
      <c r="H143" s="39"/>
      <c r="I143" s="40"/>
    </row>
    <row r="144" spans="1:9" ht="16.5" customHeight="1" thickBot="1" x14ac:dyDescent="0.25">
      <c r="A144" s="50"/>
      <c r="B144" s="80"/>
      <c r="C144" s="46"/>
      <c r="D144" s="47"/>
      <c r="E144" s="37"/>
      <c r="F144" s="50"/>
      <c r="G144" s="80"/>
      <c r="H144" s="46"/>
      <c r="I144" s="47"/>
    </row>
  </sheetData>
  <mergeCells count="36">
    <mergeCell ref="C107:D107"/>
    <mergeCell ref="H107:I107"/>
    <mergeCell ref="H3:I3"/>
    <mergeCell ref="H43:I43"/>
    <mergeCell ref="A81:I81"/>
    <mergeCell ref="C83:D83"/>
    <mergeCell ref="H83:I83"/>
    <mergeCell ref="C11:D11"/>
    <mergeCell ref="C91:D91"/>
    <mergeCell ref="H91:I91"/>
    <mergeCell ref="C75:D75"/>
    <mergeCell ref="H75:I75"/>
    <mergeCell ref="C67:D67"/>
    <mergeCell ref="H67:I67"/>
    <mergeCell ref="C99:D99"/>
    <mergeCell ref="H99:I99"/>
    <mergeCell ref="A1:I1"/>
    <mergeCell ref="A41:I41"/>
    <mergeCell ref="C59:D59"/>
    <mergeCell ref="H59:I59"/>
    <mergeCell ref="C51:D51"/>
    <mergeCell ref="H51:I51"/>
    <mergeCell ref="C43:D43"/>
    <mergeCell ref="C3:D3"/>
    <mergeCell ref="H11:I11"/>
    <mergeCell ref="C19:D19"/>
    <mergeCell ref="H19:I19"/>
    <mergeCell ref="C139:D139"/>
    <mergeCell ref="H139:I139"/>
    <mergeCell ref="C115:D115"/>
    <mergeCell ref="H115:I115"/>
    <mergeCell ref="C123:D123"/>
    <mergeCell ref="H123:I123"/>
    <mergeCell ref="A121:I121"/>
    <mergeCell ref="C131:D131"/>
    <mergeCell ref="H131:I131"/>
  </mergeCells>
  <phoneticPr fontId="0" type="noConversion"/>
  <printOptions horizontalCentered="1" verticalCentered="1"/>
  <pageMargins left="0.25" right="0.25" top="0.25" bottom="0.5" header="0" footer="0"/>
  <pageSetup orientation="portrait" r:id="rId1"/>
  <headerFooter alignWithMargins="0">
    <oddHeader>&amp;L&amp;12Suburban Bowlerama, York, PA&amp;R&amp;12 2016 Keystone State Games</oddHeader>
    <oddFooter>&amp;L&amp;12Printed &amp;D
Time &amp;T&amp;C&amp;"Arial,Bold"&amp;16Youth - Lanes Assignments
Finals &amp;R&amp;12&amp;P of &amp;N</oddFooter>
  </headerFooter>
  <rowBreaks count="3" manualBreakCount="3">
    <brk id="40" max="16383" man="1"/>
    <brk id="80" max="16383" man="1"/>
    <brk id="120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7"/>
  <sheetViews>
    <sheetView tabSelected="1" topLeftCell="A60" zoomScaleNormal="100" workbookViewId="0">
      <selection activeCell="F77" sqref="F77"/>
    </sheetView>
  </sheetViews>
  <sheetFormatPr defaultRowHeight="15.75" x14ac:dyDescent="0.25"/>
  <cols>
    <col min="1" max="1" width="9.140625" style="1"/>
    <col min="2" max="2" width="16.28515625" style="56" customWidth="1"/>
    <col min="3" max="3" width="15.7109375" style="56" customWidth="1"/>
    <col min="4" max="4" width="18.85546875" style="56" customWidth="1"/>
    <col min="5" max="6" width="9.140625" style="56"/>
    <col min="7" max="7" width="12.7109375" style="56" bestFit="1" customWidth="1"/>
    <col min="8" max="9" width="9.140625" style="56"/>
    <col min="10" max="11" width="13" style="56" bestFit="1" customWidth="1"/>
    <col min="12" max="12" width="9.140625" style="56"/>
    <col min="13" max="15" width="0" style="56" hidden="1" customWidth="1"/>
    <col min="16" max="16384" width="9.140625" style="56"/>
  </cols>
  <sheetData>
    <row r="1" spans="1:12" ht="16.5" thickBot="1" x14ac:dyDescent="0.3">
      <c r="A1" s="374" t="s">
        <v>96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2" x14ac:dyDescent="0.25">
      <c r="A2" s="317" t="s">
        <v>12</v>
      </c>
      <c r="B2" s="12" t="s">
        <v>7</v>
      </c>
      <c r="C2" s="6" t="s">
        <v>6</v>
      </c>
      <c r="D2" s="339" t="s">
        <v>0</v>
      </c>
      <c r="E2" s="339" t="s">
        <v>4</v>
      </c>
      <c r="F2" s="339" t="s">
        <v>1</v>
      </c>
      <c r="G2" s="6" t="s">
        <v>5</v>
      </c>
      <c r="H2" s="6" t="s">
        <v>5</v>
      </c>
      <c r="I2" s="6" t="s">
        <v>5</v>
      </c>
      <c r="J2" s="339" t="s">
        <v>2</v>
      </c>
      <c r="K2" s="339" t="s">
        <v>13</v>
      </c>
      <c r="L2" s="5" t="s">
        <v>14</v>
      </c>
    </row>
    <row r="3" spans="1:12" ht="16.5" thickBot="1" x14ac:dyDescent="0.3">
      <c r="A3" s="363"/>
      <c r="B3" s="293" t="s">
        <v>16</v>
      </c>
      <c r="C3" s="293" t="s">
        <v>16</v>
      </c>
      <c r="D3" s="363"/>
      <c r="E3" s="363"/>
      <c r="F3" s="363"/>
      <c r="G3" s="293">
        <v>1</v>
      </c>
      <c r="H3" s="293">
        <v>2</v>
      </c>
      <c r="I3" s="293">
        <v>3</v>
      </c>
      <c r="J3" s="363"/>
      <c r="K3" s="363"/>
      <c r="L3" s="13" t="s">
        <v>2</v>
      </c>
    </row>
    <row r="4" spans="1:12" x14ac:dyDescent="0.25">
      <c r="A4" s="74" t="s">
        <v>9</v>
      </c>
      <c r="B4" s="292">
        <f>('21-34 Female Hdcp Finals'!B3:B3)</f>
        <v>0</v>
      </c>
      <c r="C4" s="292">
        <f>('21-34 Female Hdcp Finals'!C3:C3)</f>
        <v>0</v>
      </c>
      <c r="D4" s="291">
        <f>('21-34 Female Hdcp Finals'!D3:D3)</f>
        <v>0</v>
      </c>
      <c r="E4" s="291">
        <f>('21-34 Female Hdcp Finals'!E3:E3)</f>
        <v>0</v>
      </c>
      <c r="F4" s="291">
        <f>('21-34 Female Hdcp Finals'!F3:F3)</f>
        <v>0</v>
      </c>
      <c r="G4" s="292">
        <f>('21-34 Female Hdcp Finals'!G3:G3)</f>
        <v>0</v>
      </c>
      <c r="H4" s="292">
        <f>('21-34 Female Hdcp Finals'!H3:H3)</f>
        <v>0</v>
      </c>
      <c r="I4" s="292">
        <f>('21-34 Female Hdcp Finals'!I3:I3)</f>
        <v>0</v>
      </c>
      <c r="J4" s="291">
        <f>('21-34 Female Hdcp Finals'!J3:J3)</f>
        <v>0</v>
      </c>
      <c r="K4" s="32">
        <f>('21-34 Female Hdcp Finals'!N3:N3)</f>
        <v>528</v>
      </c>
      <c r="L4" s="32">
        <f>('21-34 Female Hdcp Finals'!O3:O3)</f>
        <v>528</v>
      </c>
    </row>
    <row r="5" spans="1:12" x14ac:dyDescent="0.25">
      <c r="A5" s="75" t="s">
        <v>10</v>
      </c>
      <c r="B5" s="23">
        <f>('21-34 Female Hdcp Finals'!B4:B4)</f>
        <v>0</v>
      </c>
      <c r="C5" s="23">
        <f>('21-34 Female Hdcp Finals'!C4:C4)</f>
        <v>0</v>
      </c>
      <c r="D5" s="23">
        <f>('21-34 Female Hdcp Finals'!D4:D4)</f>
        <v>0</v>
      </c>
      <c r="E5" s="23">
        <f>('21-34 Female Hdcp Finals'!E4:E4)</f>
        <v>0</v>
      </c>
      <c r="F5" s="23">
        <f>('21-34 Female Hdcp Finals'!F4:F4)</f>
        <v>0</v>
      </c>
      <c r="G5" s="23">
        <f>('21-34 Female Hdcp Finals'!G4:G4)</f>
        <v>0</v>
      </c>
      <c r="H5" s="23">
        <f>('21-34 Female Hdcp Finals'!H4:H4)</f>
        <v>0</v>
      </c>
      <c r="I5" s="23">
        <f>('21-34 Female Hdcp Finals'!I4:I4)</f>
        <v>0</v>
      </c>
      <c r="J5" s="23">
        <f>('21-34 Female Hdcp Finals'!J4:J4)</f>
        <v>0</v>
      </c>
      <c r="K5" s="244">
        <f>('21-34 Female Hdcp Finals'!N4:N4)</f>
        <v>528</v>
      </c>
      <c r="L5" s="244">
        <f>('21-34 Female Hdcp Finals'!O4:O4)</f>
        <v>528</v>
      </c>
    </row>
    <row r="6" spans="1:12" ht="16.5" thickBot="1" x14ac:dyDescent="0.3">
      <c r="A6" s="76" t="s">
        <v>11</v>
      </c>
      <c r="B6" s="25">
        <f>('21-34 Female Hdcp Finals'!B5:B5)</f>
        <v>0</v>
      </c>
      <c r="C6" s="25">
        <f>('21-34 Female Hdcp Finals'!C5:C5)</f>
        <v>0</v>
      </c>
      <c r="D6" s="25">
        <f>('21-34 Female Hdcp Finals'!D5:D5)</f>
        <v>0</v>
      </c>
      <c r="E6" s="25">
        <f>('21-34 Female Hdcp Finals'!E5:E5)</f>
        <v>0</v>
      </c>
      <c r="F6" s="25">
        <f>('21-34 Female Hdcp Finals'!F5:F5)</f>
        <v>0</v>
      </c>
      <c r="G6" s="25">
        <f>('21-34 Female Hdcp Finals'!G5:G5)</f>
        <v>0</v>
      </c>
      <c r="H6" s="25">
        <f>('21-34 Female Hdcp Finals'!H5:H5)</f>
        <v>0</v>
      </c>
      <c r="I6" s="25">
        <f>('21-34 Female Hdcp Finals'!I5:I5)</f>
        <v>0</v>
      </c>
      <c r="J6" s="25">
        <f>('21-34 Female Hdcp Finals'!J5:J5)</f>
        <v>0</v>
      </c>
      <c r="K6" s="245">
        <f>('21-34 Female Hdcp Finals'!N5:N5)</f>
        <v>528</v>
      </c>
      <c r="L6" s="245">
        <f>('21-34 Female Hdcp Finals'!O5:O5)</f>
        <v>528</v>
      </c>
    </row>
    <row r="9" spans="1:12" ht="16.5" thickBot="1" x14ac:dyDescent="0.3">
      <c r="A9" s="374" t="s">
        <v>97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5"/>
    </row>
    <row r="10" spans="1:12" x14ac:dyDescent="0.25">
      <c r="A10" s="317" t="s">
        <v>12</v>
      </c>
      <c r="B10" s="12" t="s">
        <v>7</v>
      </c>
      <c r="C10" s="6" t="s">
        <v>6</v>
      </c>
      <c r="D10" s="339" t="s">
        <v>0</v>
      </c>
      <c r="E10" s="339" t="s">
        <v>4</v>
      </c>
      <c r="F10" s="6" t="s">
        <v>5</v>
      </c>
      <c r="G10" s="6" t="s">
        <v>5</v>
      </c>
      <c r="H10" s="6" t="s">
        <v>5</v>
      </c>
      <c r="I10" s="339" t="s">
        <v>2</v>
      </c>
      <c r="J10" s="5" t="s">
        <v>14</v>
      </c>
    </row>
    <row r="11" spans="1:12" ht="16.5" thickBot="1" x14ac:dyDescent="0.3">
      <c r="A11" s="363"/>
      <c r="B11" s="14" t="s">
        <v>16</v>
      </c>
      <c r="C11" s="15" t="s">
        <v>16</v>
      </c>
      <c r="D11" s="363"/>
      <c r="E11" s="363"/>
      <c r="F11" s="15">
        <v>1</v>
      </c>
      <c r="G11" s="15">
        <v>2</v>
      </c>
      <c r="H11" s="15">
        <v>3</v>
      </c>
      <c r="I11" s="363"/>
      <c r="J11" s="13" t="s">
        <v>2</v>
      </c>
    </row>
    <row r="12" spans="1:12" x14ac:dyDescent="0.25">
      <c r="A12" s="74" t="s">
        <v>9</v>
      </c>
      <c r="B12" s="21" t="str">
        <f>('21-34 Female Scratch Finals'!B3:B3)</f>
        <v>Garin</v>
      </c>
      <c r="C12" s="21" t="str">
        <f>('21-34 Female Scratch Finals'!C3:C3)</f>
        <v>Renee</v>
      </c>
      <c r="D12" s="21">
        <f>('21-34 Female Scratch Finals'!D3:D3)</f>
        <v>0</v>
      </c>
      <c r="E12" s="21">
        <f>('21-34 Female Scratch Finals'!E3:E3)</f>
        <v>0</v>
      </c>
      <c r="F12" s="21">
        <f>('21-34 Female Scratch Finals'!F3:F3)</f>
        <v>180</v>
      </c>
      <c r="G12" s="21">
        <f>('21-34 Female Scratch Finals'!G3:G3)</f>
        <v>215</v>
      </c>
      <c r="H12" s="21">
        <f>('21-34 Female Scratch Finals'!H3:H3)</f>
        <v>257</v>
      </c>
      <c r="I12" s="21">
        <f>('21-34 Female Scratch Finals'!I3:I3)</f>
        <v>652</v>
      </c>
      <c r="J12" s="21">
        <f>('21-34 Female Scratch Finals'!J3:J3)</f>
        <v>652</v>
      </c>
    </row>
    <row r="13" spans="1:12" x14ac:dyDescent="0.25">
      <c r="A13" s="75" t="s">
        <v>10</v>
      </c>
      <c r="B13" s="23">
        <f>('21-34 Female Scratch Finals'!B4:B4)</f>
        <v>0</v>
      </c>
      <c r="C13" s="23">
        <f>('21-34 Female Scratch Finals'!C4:C4)</f>
        <v>0</v>
      </c>
      <c r="D13" s="23">
        <f>('21-34 Female Scratch Finals'!D4:D4)</f>
        <v>0</v>
      </c>
      <c r="E13" s="23">
        <f>('21-34 Female Scratch Finals'!E4:E4)</f>
        <v>0</v>
      </c>
      <c r="F13" s="23">
        <f>('21-34 Female Scratch Finals'!F4:F4)</f>
        <v>0</v>
      </c>
      <c r="G13" s="23">
        <f>('21-34 Female Scratch Finals'!G4:G4)</f>
        <v>0</v>
      </c>
      <c r="H13" s="23">
        <f>('21-34 Female Scratch Finals'!H4:H4)</f>
        <v>0</v>
      </c>
      <c r="I13" s="23">
        <f>('21-34 Female Scratch Finals'!I4:I4)</f>
        <v>0</v>
      </c>
      <c r="J13" s="23">
        <f>('21-34 Female Scratch Finals'!J4:J4)</f>
        <v>0</v>
      </c>
    </row>
    <row r="14" spans="1:12" ht="16.5" thickBot="1" x14ac:dyDescent="0.3">
      <c r="A14" s="76" t="s">
        <v>11</v>
      </c>
      <c r="B14" s="25">
        <f>('21-34 Female Scratch Finals'!B5:B5)</f>
        <v>0</v>
      </c>
      <c r="C14" s="25">
        <f>('21-34 Female Scratch Finals'!C5:C5)</f>
        <v>0</v>
      </c>
      <c r="D14" s="25">
        <f>('21-34 Female Scratch Finals'!D5:D5)</f>
        <v>0</v>
      </c>
      <c r="E14" s="25">
        <f>('21-34 Female Scratch Finals'!E5:E5)</f>
        <v>0</v>
      </c>
      <c r="F14" s="25">
        <f>('21-34 Female Scratch Finals'!F5:F5)</f>
        <v>0</v>
      </c>
      <c r="G14" s="25">
        <f>('21-34 Female Scratch Finals'!G5:G5)</f>
        <v>0</v>
      </c>
      <c r="H14" s="25">
        <f>('21-34 Female Scratch Finals'!H5:H5)</f>
        <v>0</v>
      </c>
      <c r="I14" s="25">
        <f>('21-34 Female Scratch Finals'!I5:I5)</f>
        <v>0</v>
      </c>
      <c r="J14" s="25">
        <f>('21-34 Female Scratch Finals'!J5:J5)</f>
        <v>0</v>
      </c>
    </row>
    <row r="17" spans="1:12" ht="16.5" thickBot="1" x14ac:dyDescent="0.3">
      <c r="A17" s="374" t="s">
        <v>98</v>
      </c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</row>
    <row r="18" spans="1:12" x14ac:dyDescent="0.25">
      <c r="A18" s="317" t="s">
        <v>12</v>
      </c>
      <c r="B18" s="12" t="s">
        <v>7</v>
      </c>
      <c r="C18" s="6" t="s">
        <v>6</v>
      </c>
      <c r="D18" s="339" t="s">
        <v>0</v>
      </c>
      <c r="E18" s="339" t="s">
        <v>4</v>
      </c>
      <c r="F18" s="339" t="s">
        <v>1</v>
      </c>
      <c r="G18" s="6" t="s">
        <v>5</v>
      </c>
      <c r="H18" s="6" t="s">
        <v>5</v>
      </c>
      <c r="I18" s="6" t="s">
        <v>5</v>
      </c>
      <c r="J18" s="339" t="s">
        <v>2</v>
      </c>
      <c r="K18" s="317" t="s">
        <v>13</v>
      </c>
      <c r="L18" s="5" t="s">
        <v>14</v>
      </c>
    </row>
    <row r="19" spans="1:12" ht="16.5" thickBot="1" x14ac:dyDescent="0.3">
      <c r="A19" s="363"/>
      <c r="B19" s="14" t="s">
        <v>16</v>
      </c>
      <c r="C19" s="15" t="s">
        <v>16</v>
      </c>
      <c r="D19" s="363"/>
      <c r="E19" s="363"/>
      <c r="F19" s="363"/>
      <c r="G19" s="15">
        <v>1</v>
      </c>
      <c r="H19" s="15">
        <v>2</v>
      </c>
      <c r="I19" s="15">
        <v>3</v>
      </c>
      <c r="J19" s="363"/>
      <c r="K19" s="363"/>
      <c r="L19" s="13" t="s">
        <v>2</v>
      </c>
    </row>
    <row r="20" spans="1:12" x14ac:dyDescent="0.25">
      <c r="A20" s="74" t="s">
        <v>9</v>
      </c>
      <c r="B20" s="21">
        <f>('21-34 Male Hdcp Finals'!B3:B3)</f>
        <v>0</v>
      </c>
      <c r="C20" s="21">
        <f>('21-34 Male Hdcp Finals'!C3:C3)</f>
        <v>0</v>
      </c>
      <c r="D20" s="21">
        <f>('21-34 Male Hdcp Finals'!D3:D3)</f>
        <v>0</v>
      </c>
      <c r="E20" s="21">
        <f>('21-34 Male Hdcp Finals'!E3:E3)</f>
        <v>0</v>
      </c>
      <c r="F20" s="21">
        <f>('21-34 Male Hdcp Finals'!F3:F3)</f>
        <v>0</v>
      </c>
      <c r="G20" s="21">
        <f>('21-34 Male Hdcp Finals'!G3:G3)</f>
        <v>0</v>
      </c>
      <c r="H20" s="21">
        <f>('21-34 Male Hdcp Finals'!H3:H3)</f>
        <v>0</v>
      </c>
      <c r="I20" s="21">
        <f>('21-34 Male Hdcp Finals'!I3:I3)</f>
        <v>0</v>
      </c>
      <c r="J20" s="21">
        <f>('21-34 Male Hdcp Finals'!J3:J3)</f>
        <v>0</v>
      </c>
      <c r="K20" s="32">
        <f>('21-34 Male Hdcp Finals'!N3:N3)</f>
        <v>528</v>
      </c>
      <c r="L20" s="32">
        <f>('21-34 Male Hdcp Finals'!O3:O3)</f>
        <v>528</v>
      </c>
    </row>
    <row r="21" spans="1:12" x14ac:dyDescent="0.25">
      <c r="A21" s="75" t="s">
        <v>10</v>
      </c>
      <c r="B21" s="23">
        <f>('21-34 Male Hdcp Finals'!B4:B4)</f>
        <v>0</v>
      </c>
      <c r="C21" s="23">
        <f>('21-34 Male Hdcp Finals'!C4:C4)</f>
        <v>0</v>
      </c>
      <c r="D21" s="23">
        <f>('21-34 Male Hdcp Finals'!D4:D4)</f>
        <v>0</v>
      </c>
      <c r="E21" s="23">
        <f>('21-34 Male Hdcp Finals'!E4:E4)</f>
        <v>0</v>
      </c>
      <c r="F21" s="23">
        <f>('21-34 Male Hdcp Finals'!F4:F4)</f>
        <v>0</v>
      </c>
      <c r="G21" s="23">
        <f>('21-34 Male Hdcp Finals'!G4:G4)</f>
        <v>0</v>
      </c>
      <c r="H21" s="23">
        <f>('21-34 Male Hdcp Finals'!H4:H4)</f>
        <v>0</v>
      </c>
      <c r="I21" s="23">
        <f>('21-34 Male Hdcp Finals'!I4:I4)</f>
        <v>0</v>
      </c>
      <c r="J21" s="23">
        <f>('21-34 Male Hdcp Finals'!J4:J4)</f>
        <v>0</v>
      </c>
      <c r="K21" s="244">
        <f>('21-34 Male Hdcp Finals'!N4:N4)</f>
        <v>528</v>
      </c>
      <c r="L21" s="244">
        <f>('21-34 Male Hdcp Finals'!O4:O4)</f>
        <v>528</v>
      </c>
    </row>
    <row r="22" spans="1:12" ht="16.5" thickBot="1" x14ac:dyDescent="0.3">
      <c r="A22" s="76" t="s">
        <v>11</v>
      </c>
      <c r="B22" s="25">
        <f>('21-34 Male Hdcp Finals'!B5:B5)</f>
        <v>0</v>
      </c>
      <c r="C22" s="25">
        <f>('21-34 Male Hdcp Finals'!C5:C5)</f>
        <v>0</v>
      </c>
      <c r="D22" s="25">
        <f>('21-34 Male Hdcp Finals'!D5:D5)</f>
        <v>0</v>
      </c>
      <c r="E22" s="25">
        <f>('21-34 Male Hdcp Finals'!E5:E5)</f>
        <v>0</v>
      </c>
      <c r="F22" s="25">
        <f>('21-34 Male Hdcp Finals'!F5:F5)</f>
        <v>0</v>
      </c>
      <c r="G22" s="25">
        <f>('21-34 Male Hdcp Finals'!G5:G5)</f>
        <v>0</v>
      </c>
      <c r="H22" s="25">
        <f>('21-34 Male Hdcp Finals'!H5:H5)</f>
        <v>0</v>
      </c>
      <c r="I22" s="25">
        <f>('21-34 Male Hdcp Finals'!I5:I5)</f>
        <v>0</v>
      </c>
      <c r="J22" s="25">
        <f>('21-34 Male Hdcp Finals'!J5:J5)</f>
        <v>0</v>
      </c>
      <c r="K22" s="245">
        <f>('21-34 Male Hdcp Finals'!N5:N5)</f>
        <v>528</v>
      </c>
      <c r="L22" s="245">
        <f>('21-34 Male Hdcp Finals'!O5:O5)</f>
        <v>528</v>
      </c>
    </row>
    <row r="25" spans="1:12" ht="16.5" thickBot="1" x14ac:dyDescent="0.3">
      <c r="A25" s="374" t="s">
        <v>99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</row>
    <row r="26" spans="1:12" x14ac:dyDescent="0.25">
      <c r="A26" s="317" t="s">
        <v>12</v>
      </c>
      <c r="B26" s="12" t="s">
        <v>7</v>
      </c>
      <c r="C26" s="6" t="s">
        <v>6</v>
      </c>
      <c r="D26" s="339" t="s">
        <v>0</v>
      </c>
      <c r="E26" s="339" t="s">
        <v>4</v>
      </c>
      <c r="F26" s="6" t="s">
        <v>5</v>
      </c>
      <c r="G26" s="6" t="s">
        <v>5</v>
      </c>
      <c r="H26" s="6" t="s">
        <v>5</v>
      </c>
      <c r="I26" s="339" t="s">
        <v>2</v>
      </c>
      <c r="J26" s="5" t="s">
        <v>14</v>
      </c>
    </row>
    <row r="27" spans="1:12" ht="16.5" thickBot="1" x14ac:dyDescent="0.3">
      <c r="A27" s="363"/>
      <c r="B27" s="14" t="s">
        <v>16</v>
      </c>
      <c r="C27" s="15" t="s">
        <v>16</v>
      </c>
      <c r="D27" s="363"/>
      <c r="E27" s="363"/>
      <c r="F27" s="15">
        <v>1</v>
      </c>
      <c r="G27" s="15">
        <v>2</v>
      </c>
      <c r="H27" s="15">
        <v>3</v>
      </c>
      <c r="I27" s="363"/>
      <c r="J27" s="13" t="s">
        <v>2</v>
      </c>
    </row>
    <row r="28" spans="1:12" x14ac:dyDescent="0.25">
      <c r="A28" s="74" t="s">
        <v>9</v>
      </c>
      <c r="B28" s="21" t="str">
        <f>('21-34 Male Scratch Finals'!B3:B3)</f>
        <v>Williams</v>
      </c>
      <c r="C28" s="21" t="str">
        <f>('21-34 Male Scratch Finals'!C3:C3)</f>
        <v>Brian</v>
      </c>
      <c r="D28" s="21">
        <f>('21-34 Male Scratch Finals'!D3:D3)</f>
        <v>0</v>
      </c>
      <c r="E28" s="21">
        <f>('21-34 Male Scratch Finals'!E3:E3)</f>
        <v>0</v>
      </c>
      <c r="F28" s="21">
        <f>('21-34 Male Scratch Finals'!F3:F3)</f>
        <v>164</v>
      </c>
      <c r="G28" s="21">
        <f>('21-34 Male Scratch Finals'!G3:G3)</f>
        <v>187</v>
      </c>
      <c r="H28" s="21">
        <f>('21-34 Male Scratch Finals'!H3:H3)</f>
        <v>238</v>
      </c>
      <c r="I28" s="21">
        <f>('21-34 Male Scratch Finals'!I3:I3)</f>
        <v>589</v>
      </c>
      <c r="J28" s="21">
        <f>('21-34 Male Scratch Finals'!J3:J3)</f>
        <v>589</v>
      </c>
    </row>
    <row r="29" spans="1:12" x14ac:dyDescent="0.25">
      <c r="A29" s="75" t="s">
        <v>10</v>
      </c>
      <c r="B29" s="23" t="str">
        <f>('21-34 Male Scratch Finals'!B4:B4)</f>
        <v>Williams</v>
      </c>
      <c r="C29" s="23" t="str">
        <f>('21-34 Male Scratch Finals'!C4:C4)</f>
        <v>Matt</v>
      </c>
      <c r="D29" s="23">
        <f>('21-34 Male Scratch Finals'!D4:D4)</f>
        <v>0</v>
      </c>
      <c r="E29" s="23">
        <f>('21-34 Male Scratch Finals'!E4:E4)</f>
        <v>0</v>
      </c>
      <c r="F29" s="23">
        <f>('21-34 Male Scratch Finals'!F4:F4)</f>
        <v>233</v>
      </c>
      <c r="G29" s="23">
        <f>('21-34 Male Scratch Finals'!G4:G4)</f>
        <v>159</v>
      </c>
      <c r="H29" s="23">
        <f>('21-34 Male Scratch Finals'!H4:H4)</f>
        <v>169</v>
      </c>
      <c r="I29" s="23">
        <f>('21-34 Male Scratch Finals'!I4:I4)</f>
        <v>561</v>
      </c>
      <c r="J29" s="23">
        <f>('21-34 Male Scratch Finals'!J4:J4)</f>
        <v>561</v>
      </c>
    </row>
    <row r="30" spans="1:12" ht="16.5" thickBot="1" x14ac:dyDescent="0.3">
      <c r="A30" s="76" t="s">
        <v>11</v>
      </c>
      <c r="B30" s="25">
        <f>('21-34 Male Scratch Finals'!B5:B5)</f>
        <v>0</v>
      </c>
      <c r="C30" s="25">
        <f>('21-34 Male Scratch Finals'!C5:C5)</f>
        <v>0</v>
      </c>
      <c r="D30" s="25">
        <f>('21-34 Male Scratch Finals'!D5:D5)</f>
        <v>0</v>
      </c>
      <c r="E30" s="25">
        <f>('21-34 Male Scratch Finals'!E5:E5)</f>
        <v>0</v>
      </c>
      <c r="F30" s="25">
        <f>('21-34 Male Scratch Finals'!F5:F5)</f>
        <v>0</v>
      </c>
      <c r="G30" s="25">
        <f>('21-34 Male Scratch Finals'!G5:G5)</f>
        <v>0</v>
      </c>
      <c r="H30" s="25">
        <f>('21-34 Male Scratch Finals'!H5:H5)</f>
        <v>0</v>
      </c>
      <c r="I30" s="25">
        <f>('21-34 Male Scratch Finals'!I5:I5)</f>
        <v>0</v>
      </c>
      <c r="J30" s="25">
        <f>('21-34 Male Scratch Finals'!J5:J5)</f>
        <v>0</v>
      </c>
    </row>
    <row r="33" spans="1:15" ht="16.5" thickBot="1" x14ac:dyDescent="0.3">
      <c r="A33" s="374" t="s">
        <v>124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</row>
    <row r="34" spans="1:15" ht="15.75" customHeight="1" x14ac:dyDescent="0.25">
      <c r="A34" s="317" t="s">
        <v>12</v>
      </c>
      <c r="B34" s="12" t="s">
        <v>7</v>
      </c>
      <c r="C34" s="6" t="s">
        <v>6</v>
      </c>
      <c r="D34" s="339" t="s">
        <v>0</v>
      </c>
      <c r="E34" s="339" t="s">
        <v>4</v>
      </c>
      <c r="F34" s="339" t="s">
        <v>1</v>
      </c>
      <c r="G34" s="6" t="s">
        <v>5</v>
      </c>
      <c r="H34" s="6" t="s">
        <v>5</v>
      </c>
      <c r="I34" s="6" t="s">
        <v>5</v>
      </c>
      <c r="J34" s="339" t="s">
        <v>2</v>
      </c>
      <c r="K34" s="317" t="s">
        <v>13</v>
      </c>
      <c r="L34" s="5" t="s">
        <v>14</v>
      </c>
    </row>
    <row r="35" spans="1:15" ht="16.5" thickBot="1" x14ac:dyDescent="0.3">
      <c r="A35" s="363"/>
      <c r="B35" s="14" t="s">
        <v>16</v>
      </c>
      <c r="C35" s="15" t="s">
        <v>16</v>
      </c>
      <c r="D35" s="363"/>
      <c r="E35" s="363"/>
      <c r="F35" s="363"/>
      <c r="G35" s="15">
        <v>1</v>
      </c>
      <c r="H35" s="15">
        <v>2</v>
      </c>
      <c r="I35" s="15">
        <v>3</v>
      </c>
      <c r="J35" s="363"/>
      <c r="K35" s="363"/>
      <c r="L35" s="13" t="s">
        <v>2</v>
      </c>
    </row>
    <row r="36" spans="1:15" x14ac:dyDescent="0.25">
      <c r="A36" s="74" t="s">
        <v>9</v>
      </c>
      <c r="B36" s="21" t="str">
        <f>('35-54 Female Hdcp Finals'!B3:B3)</f>
        <v>Cynthia</v>
      </c>
      <c r="C36" s="21" t="str">
        <f>('35-54 Female Hdcp Finals'!C3:C3)</f>
        <v>Barnes</v>
      </c>
      <c r="D36" s="21">
        <f>('35-54 Female Hdcp Finals'!D3:D3)</f>
        <v>0</v>
      </c>
      <c r="E36" s="21">
        <f>('35-54 Female Hdcp Finals'!E3:E3)</f>
        <v>0</v>
      </c>
      <c r="F36" s="21">
        <f>('35-54 Female Hdcp Finals'!F3:F3)</f>
        <v>130</v>
      </c>
      <c r="G36" s="21">
        <f>('35-54 Female Hdcp Finals'!G3:G3)</f>
        <v>105</v>
      </c>
      <c r="H36" s="21">
        <f>('35-54 Female Hdcp Finals'!H3:H3)</f>
        <v>109</v>
      </c>
      <c r="I36" s="21">
        <f>('35-54 Female Hdcp Finals'!I3:I3)</f>
        <v>138</v>
      </c>
      <c r="J36" s="21">
        <f>('35-54 Female Hdcp Finals'!J3:J3)</f>
        <v>352</v>
      </c>
      <c r="K36" s="32">
        <f>('35-54 Female Hdcp Finals'!N3:N3)</f>
        <v>216</v>
      </c>
      <c r="L36" s="32">
        <f>('35-54 Female Hdcp Finals'!O3:O3)</f>
        <v>568</v>
      </c>
    </row>
    <row r="37" spans="1:15" x14ac:dyDescent="0.25">
      <c r="A37" s="75" t="s">
        <v>10</v>
      </c>
      <c r="B37" s="23" t="str">
        <f>('35-54 Female Hdcp Finals'!B4:B4)</f>
        <v>Allison</v>
      </c>
      <c r="C37" s="23" t="str">
        <f>('35-54 Female Hdcp Finals'!C4:C4)</f>
        <v>Savercool</v>
      </c>
      <c r="D37" s="23">
        <f>('35-54 Female Hdcp Finals'!D4:D4)</f>
        <v>0</v>
      </c>
      <c r="E37" s="23">
        <f>('35-54 Female Hdcp Finals'!E4:E4)</f>
        <v>0</v>
      </c>
      <c r="F37" s="23">
        <f>('35-54 Female Hdcp Finals'!F4:F4)</f>
        <v>115</v>
      </c>
      <c r="G37" s="23">
        <f>('35-54 Female Hdcp Finals'!G4:G4)</f>
        <v>83</v>
      </c>
      <c r="H37" s="23">
        <f>('35-54 Female Hdcp Finals'!H4:H4)</f>
        <v>73</v>
      </c>
      <c r="I37" s="23">
        <f>('35-54 Female Hdcp Finals'!I4:I4)</f>
        <v>157</v>
      </c>
      <c r="J37" s="23">
        <f>('35-54 Female Hdcp Finals'!J4:J4)</f>
        <v>313</v>
      </c>
      <c r="K37" s="244">
        <f>('35-54 Female Hdcp Finals'!N4:N4)</f>
        <v>252</v>
      </c>
      <c r="L37" s="244">
        <f>('35-54 Female Hdcp Finals'!O4:O4)</f>
        <v>565</v>
      </c>
    </row>
    <row r="38" spans="1:15" ht="16.5" thickBot="1" x14ac:dyDescent="0.3">
      <c r="A38" s="76" t="s">
        <v>11</v>
      </c>
      <c r="B38" s="25" t="str">
        <f>('35-54 Female Hdcp Finals'!B5:B5)</f>
        <v>Audrey</v>
      </c>
      <c r="C38" s="25" t="str">
        <f>('35-54 Female Hdcp Finals'!C5:C5)</f>
        <v>Rodrigues</v>
      </c>
      <c r="D38" s="25">
        <f>('35-54 Female Hdcp Finals'!D5:D5)</f>
        <v>0</v>
      </c>
      <c r="E38" s="25">
        <f>('35-54 Female Hdcp Finals'!E5:E5)</f>
        <v>0</v>
      </c>
      <c r="F38" s="25">
        <f>('35-54 Female Hdcp Finals'!F5:F5)</f>
        <v>148</v>
      </c>
      <c r="G38" s="25">
        <f>('35-54 Female Hdcp Finals'!G5:G5)</f>
        <v>119</v>
      </c>
      <c r="H38" s="25">
        <f>('35-54 Female Hdcp Finals'!H5:H5)</f>
        <v>113</v>
      </c>
      <c r="I38" s="25">
        <f>('35-54 Female Hdcp Finals'!I5:I5)</f>
        <v>140</v>
      </c>
      <c r="J38" s="25">
        <f>('35-54 Female Hdcp Finals'!J5:J5)</f>
        <v>372</v>
      </c>
      <c r="K38" s="245">
        <f>('35-54 Female Hdcp Finals'!N5:N5)</f>
        <v>171</v>
      </c>
      <c r="L38" s="245">
        <f>('35-54 Female Hdcp Finals'!O5:O5)</f>
        <v>543</v>
      </c>
      <c r="M38" s="245">
        <f>('35-54 Female Hdcp Finals'!P5:P5)</f>
        <v>0</v>
      </c>
      <c r="N38" s="245">
        <f>('35-54 Female Hdcp Finals'!Q5:Q5)</f>
        <v>0</v>
      </c>
      <c r="O38" s="245">
        <f>('35-54 Female Hdcp Finals'!R5:R5)</f>
        <v>0</v>
      </c>
    </row>
    <row r="41" spans="1:15" ht="16.5" thickBot="1" x14ac:dyDescent="0.3">
      <c r="A41" s="374" t="s">
        <v>100</v>
      </c>
      <c r="B41" s="374"/>
      <c r="C41" s="374"/>
      <c r="D41" s="374"/>
      <c r="E41" s="374"/>
      <c r="F41" s="374"/>
      <c r="G41" s="374"/>
      <c r="H41" s="374"/>
      <c r="I41" s="374"/>
      <c r="J41" s="374"/>
      <c r="K41" s="374"/>
      <c r="L41" s="374"/>
    </row>
    <row r="42" spans="1:15" x14ac:dyDescent="0.25">
      <c r="A42" s="317" t="s">
        <v>12</v>
      </c>
      <c r="B42" s="12" t="s">
        <v>7</v>
      </c>
      <c r="C42" s="6" t="s">
        <v>6</v>
      </c>
      <c r="D42" s="339" t="s">
        <v>0</v>
      </c>
      <c r="E42" s="339" t="s">
        <v>4</v>
      </c>
      <c r="F42" s="6" t="s">
        <v>5</v>
      </c>
      <c r="G42" s="6" t="s">
        <v>5</v>
      </c>
      <c r="H42" s="6" t="s">
        <v>5</v>
      </c>
      <c r="I42" s="339" t="s">
        <v>2</v>
      </c>
      <c r="J42" s="5" t="s">
        <v>14</v>
      </c>
    </row>
    <row r="43" spans="1:15" ht="16.5" thickBot="1" x14ac:dyDescent="0.3">
      <c r="A43" s="363"/>
      <c r="B43" s="14" t="s">
        <v>16</v>
      </c>
      <c r="C43" s="15" t="s">
        <v>16</v>
      </c>
      <c r="D43" s="363"/>
      <c r="E43" s="363"/>
      <c r="F43" s="15">
        <v>1</v>
      </c>
      <c r="G43" s="15">
        <v>2</v>
      </c>
      <c r="H43" s="15">
        <v>3</v>
      </c>
      <c r="I43" s="363"/>
      <c r="J43" s="13" t="s">
        <v>2</v>
      </c>
    </row>
    <row r="44" spans="1:15" x14ac:dyDescent="0.25">
      <c r="A44" s="74" t="s">
        <v>9</v>
      </c>
      <c r="B44" s="21" t="str">
        <f>('35-54 Female Scratch Finals'!B3:B3)</f>
        <v>Joellen</v>
      </c>
      <c r="C44" s="21" t="str">
        <f>('35-54 Female Scratch Finals'!C3:C3)</f>
        <v>Reichenbach</v>
      </c>
      <c r="D44" s="21">
        <f>('35-54 Female Scratch Finals'!D3:D3)</f>
        <v>0</v>
      </c>
      <c r="E44" s="21">
        <f>('35-54 Female Scratch Finals'!E3:E3)</f>
        <v>0</v>
      </c>
      <c r="F44" s="21">
        <f>('35-54 Female Scratch Finals'!F3:F3)</f>
        <v>159</v>
      </c>
      <c r="G44" s="21">
        <f>('35-54 Female Scratch Finals'!G3:G3)</f>
        <v>198</v>
      </c>
      <c r="H44" s="21">
        <f>('35-54 Female Scratch Finals'!H3:H3)</f>
        <v>157</v>
      </c>
      <c r="I44" s="21">
        <f>('35-54 Female Scratch Finals'!I3:I3)</f>
        <v>514</v>
      </c>
      <c r="J44" s="21">
        <f>('35-54 Female Scratch Finals'!J3:J3)</f>
        <v>514</v>
      </c>
    </row>
    <row r="45" spans="1:15" x14ac:dyDescent="0.25">
      <c r="A45" s="75" t="s">
        <v>10</v>
      </c>
      <c r="B45" s="23" t="str">
        <f>('35-54 Female Scratch Finals'!B4:B4)</f>
        <v>Michelle</v>
      </c>
      <c r="C45" s="23" t="str">
        <f>('35-54 Female Scratch Finals'!C4:C4)</f>
        <v>Aldrich</v>
      </c>
      <c r="D45" s="23">
        <f>('35-54 Female Scratch Finals'!D4:D4)</f>
        <v>0</v>
      </c>
      <c r="E45" s="23">
        <f>('35-54 Female Scratch Finals'!E4:E4)</f>
        <v>0</v>
      </c>
      <c r="F45" s="23">
        <f>('35-54 Female Scratch Finals'!F4:F4)</f>
        <v>145</v>
      </c>
      <c r="G45" s="23">
        <f>('35-54 Female Scratch Finals'!G4:G4)</f>
        <v>157</v>
      </c>
      <c r="H45" s="23">
        <f>('35-54 Female Scratch Finals'!H4:H4)</f>
        <v>159</v>
      </c>
      <c r="I45" s="23">
        <f>('35-54 Female Scratch Finals'!I4:I4)</f>
        <v>461</v>
      </c>
      <c r="J45" s="23">
        <f>('35-54 Female Scratch Finals'!J4:J4)</f>
        <v>461</v>
      </c>
    </row>
    <row r="46" spans="1:15" ht="16.5" thickBot="1" x14ac:dyDescent="0.3">
      <c r="A46" s="76" t="s">
        <v>11</v>
      </c>
      <c r="B46" s="25" t="str">
        <f>('35-54 Female Scratch Finals'!B5:B5)</f>
        <v>Christine</v>
      </c>
      <c r="C46" s="25" t="str">
        <f>('35-54 Female Scratch Finals'!C5:C5)</f>
        <v>Reinhard</v>
      </c>
      <c r="D46" s="25">
        <f>('35-54 Female Scratch Finals'!D5:D5)</f>
        <v>0</v>
      </c>
      <c r="E46" s="25">
        <f>('35-54 Female Scratch Finals'!E5:E5)</f>
        <v>0</v>
      </c>
      <c r="F46" s="25">
        <f>('35-54 Female Scratch Finals'!F5:F5)</f>
        <v>145</v>
      </c>
      <c r="G46" s="25">
        <f>('35-54 Female Scratch Finals'!G5:G5)</f>
        <v>144</v>
      </c>
      <c r="H46" s="25">
        <f>('35-54 Female Scratch Finals'!H5:H5)</f>
        <v>142</v>
      </c>
      <c r="I46" s="25">
        <f>('35-54 Female Scratch Finals'!I5:I5)</f>
        <v>431</v>
      </c>
      <c r="J46" s="25">
        <f>('35-54 Female Scratch Finals'!J5:J5)</f>
        <v>431</v>
      </c>
    </row>
    <row r="49" spans="1:12" ht="16.5" thickBot="1" x14ac:dyDescent="0.3">
      <c r="A49" s="374" t="s">
        <v>101</v>
      </c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</row>
    <row r="50" spans="1:12" x14ac:dyDescent="0.25">
      <c r="A50" s="317" t="s">
        <v>12</v>
      </c>
      <c r="B50" s="12" t="s">
        <v>7</v>
      </c>
      <c r="C50" s="6" t="s">
        <v>6</v>
      </c>
      <c r="D50" s="339" t="s">
        <v>0</v>
      </c>
      <c r="E50" s="339" t="s">
        <v>4</v>
      </c>
      <c r="F50" s="339" t="s">
        <v>1</v>
      </c>
      <c r="G50" s="6" t="s">
        <v>5</v>
      </c>
      <c r="H50" s="6" t="s">
        <v>5</v>
      </c>
      <c r="I50" s="6" t="s">
        <v>5</v>
      </c>
      <c r="J50" s="339" t="s">
        <v>2</v>
      </c>
      <c r="K50" s="317" t="s">
        <v>13</v>
      </c>
      <c r="L50" s="5" t="s">
        <v>14</v>
      </c>
    </row>
    <row r="51" spans="1:12" ht="16.5" thickBot="1" x14ac:dyDescent="0.3">
      <c r="A51" s="363"/>
      <c r="B51" s="14" t="s">
        <v>16</v>
      </c>
      <c r="C51" s="15" t="s">
        <v>16</v>
      </c>
      <c r="D51" s="354"/>
      <c r="E51" s="354"/>
      <c r="F51" s="354"/>
      <c r="G51" s="15">
        <v>1</v>
      </c>
      <c r="H51" s="15">
        <v>2</v>
      </c>
      <c r="I51" s="15">
        <v>3</v>
      </c>
      <c r="J51" s="354"/>
      <c r="K51" s="354"/>
      <c r="L51" s="13" t="s">
        <v>2</v>
      </c>
    </row>
    <row r="52" spans="1:12" x14ac:dyDescent="0.25">
      <c r="A52" s="21" t="s">
        <v>9</v>
      </c>
      <c r="B52" s="22" t="str">
        <f>('35-54 Male Hdcp Finals'!B3:B3)</f>
        <v>Baker</v>
      </c>
      <c r="C52" s="22" t="str">
        <f>('35-54 Male Hdcp Finals'!C3:C3)</f>
        <v>Jason</v>
      </c>
      <c r="D52" s="22">
        <f>('35-54 Male Hdcp Finals'!D3:D3)</f>
        <v>0</v>
      </c>
      <c r="E52" s="22">
        <f>('35-54 Male Hdcp Finals'!E3:E3)</f>
        <v>0</v>
      </c>
      <c r="F52" s="22">
        <f>('35-54 Male Hdcp Finals'!F3:F3)</f>
        <v>163</v>
      </c>
      <c r="G52" s="22">
        <f>('35-54 Male Hdcp Finals'!G3:G3)</f>
        <v>146</v>
      </c>
      <c r="H52" s="22">
        <f>('35-54 Male Hdcp Finals'!H3:H3)</f>
        <v>128</v>
      </c>
      <c r="I52" s="22">
        <f>('35-54 Male Hdcp Finals'!I3:I3)</f>
        <v>183</v>
      </c>
      <c r="J52" s="22">
        <f>('35-54 Male Hdcp Finals'!J3:J3)</f>
        <v>457</v>
      </c>
      <c r="K52" s="32">
        <f>('35-54 Male Hdcp Finals'!N3:N3)</f>
        <v>135</v>
      </c>
      <c r="L52" s="32">
        <f>('35-54 Male Hdcp Finals'!O3:O3)</f>
        <v>592</v>
      </c>
    </row>
    <row r="53" spans="1:12" x14ac:dyDescent="0.25">
      <c r="A53" s="288" t="s">
        <v>10</v>
      </c>
      <c r="B53" s="289">
        <f>('35-54 Male Hdcp Finals'!B4:B4)</f>
        <v>0</v>
      </c>
      <c r="C53" s="289">
        <f>('35-54 Male Hdcp Finals'!C4:C4)</f>
        <v>0</v>
      </c>
      <c r="D53" s="289">
        <f>('35-54 Male Hdcp Finals'!D4:D4)</f>
        <v>0</v>
      </c>
      <c r="E53" s="289">
        <f>('35-54 Male Hdcp Finals'!E4:E4)</f>
        <v>0</v>
      </c>
      <c r="F53" s="289">
        <f>('35-54 Male Hdcp Finals'!F4:F4)</f>
        <v>0</v>
      </c>
      <c r="G53" s="289">
        <f>('35-54 Male Hdcp Finals'!G4:G4)</f>
        <v>0</v>
      </c>
      <c r="H53" s="289">
        <f>('35-54 Male Hdcp Finals'!H4:H4)</f>
        <v>0</v>
      </c>
      <c r="I53" s="289">
        <f>('35-54 Male Hdcp Finals'!I4:I4)</f>
        <v>0</v>
      </c>
      <c r="J53" s="289">
        <f>('35-54 Male Hdcp Finals'!J4:J4)</f>
        <v>0</v>
      </c>
      <c r="K53" s="290">
        <f>('35-54 Male Hdcp Finals'!N4:N4)</f>
        <v>0</v>
      </c>
      <c r="L53" s="290">
        <f>('35-54 Male Hdcp Finals'!O4:O4)</f>
        <v>0</v>
      </c>
    </row>
    <row r="54" spans="1:12" x14ac:dyDescent="0.25">
      <c r="A54" s="247" t="s">
        <v>11</v>
      </c>
      <c r="B54" s="248">
        <f>('35-54 Male Hdcp Finals'!B5:B5)</f>
        <v>0</v>
      </c>
      <c r="C54" s="248">
        <f>('35-54 Male Hdcp Finals'!C5:C5)</f>
        <v>0</v>
      </c>
      <c r="D54" s="248">
        <f>('35-54 Male Hdcp Finals'!D5:D5)</f>
        <v>0</v>
      </c>
      <c r="E54" s="248">
        <f>('35-54 Male Hdcp Finals'!E5:E5)</f>
        <v>0</v>
      </c>
      <c r="F54" s="248">
        <f>('35-54 Male Hdcp Finals'!F5:F5)</f>
        <v>0</v>
      </c>
      <c r="G54" s="248">
        <f>('35-54 Male Hdcp Finals'!G5:G5)</f>
        <v>0</v>
      </c>
      <c r="H54" s="248">
        <f>('35-54 Male Hdcp Finals'!H5:H5)</f>
        <v>0</v>
      </c>
      <c r="I54" s="248">
        <f>('35-54 Male Hdcp Finals'!I5:I5)</f>
        <v>0</v>
      </c>
      <c r="J54" s="248">
        <f>('35-54 Male Hdcp Finals'!J5:J5)</f>
        <v>0</v>
      </c>
      <c r="K54" s="249">
        <f>('35-54 Male Hdcp Finals'!N5:N5)</f>
        <v>0</v>
      </c>
      <c r="L54" s="249">
        <f>('35-54 Male Hdcp Finals'!O5:O5)</f>
        <v>0</v>
      </c>
    </row>
    <row r="57" spans="1:12" ht="16.5" thickBot="1" x14ac:dyDescent="0.3">
      <c r="A57" s="374" t="s">
        <v>102</v>
      </c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</row>
    <row r="58" spans="1:12" x14ac:dyDescent="0.25">
      <c r="A58" s="317" t="s">
        <v>12</v>
      </c>
      <c r="B58" s="12" t="s">
        <v>7</v>
      </c>
      <c r="C58" s="6" t="s">
        <v>6</v>
      </c>
      <c r="D58" s="339" t="s">
        <v>0</v>
      </c>
      <c r="E58" s="339" t="s">
        <v>4</v>
      </c>
      <c r="F58" s="6" t="s">
        <v>5</v>
      </c>
      <c r="G58" s="6" t="s">
        <v>5</v>
      </c>
      <c r="H58" s="6" t="s">
        <v>5</v>
      </c>
      <c r="I58" s="339" t="s">
        <v>2</v>
      </c>
      <c r="J58" s="5" t="s">
        <v>14</v>
      </c>
    </row>
    <row r="59" spans="1:12" ht="16.5" thickBot="1" x14ac:dyDescent="0.3">
      <c r="A59" s="363"/>
      <c r="B59" s="14" t="s">
        <v>16</v>
      </c>
      <c r="C59" s="15" t="s">
        <v>16</v>
      </c>
      <c r="D59" s="363"/>
      <c r="E59" s="363"/>
      <c r="F59" s="15">
        <v>1</v>
      </c>
      <c r="G59" s="15">
        <v>2</v>
      </c>
      <c r="H59" s="15">
        <v>3</v>
      </c>
      <c r="I59" s="363"/>
      <c r="J59" s="13" t="s">
        <v>2</v>
      </c>
    </row>
    <row r="60" spans="1:12" x14ac:dyDescent="0.25">
      <c r="A60" s="74" t="s">
        <v>9</v>
      </c>
      <c r="B60" s="21" t="str">
        <f>('35-54 Male Scratch Finals'!B3:B3)</f>
        <v>Cron</v>
      </c>
      <c r="C60" s="21" t="str">
        <f>('35-54 Male Scratch Finals'!C3:C3)</f>
        <v>William</v>
      </c>
      <c r="D60" s="21">
        <f>('35-54 Male Scratch Finals'!D3:D3)</f>
        <v>0</v>
      </c>
      <c r="E60" s="21">
        <f>('35-54 Male Scratch Finals'!E3:E3)</f>
        <v>0</v>
      </c>
      <c r="F60" s="21">
        <f>('35-54 Male Scratch Finals'!F3:F3)</f>
        <v>197</v>
      </c>
      <c r="G60" s="21">
        <f>('35-54 Male Scratch Finals'!G3:G3)</f>
        <v>217</v>
      </c>
      <c r="H60" s="21">
        <f>('35-54 Male Scratch Finals'!H3:H3)</f>
        <v>247</v>
      </c>
      <c r="I60" s="21">
        <f>('35-54 Male Scratch Finals'!I3:I3)</f>
        <v>661</v>
      </c>
      <c r="J60" s="21">
        <f>('35-54 Male Scratch Finals'!J3:J3)</f>
        <v>661</v>
      </c>
    </row>
    <row r="61" spans="1:12" x14ac:dyDescent="0.25">
      <c r="A61" s="75" t="s">
        <v>10</v>
      </c>
      <c r="B61" s="23" t="str">
        <f>('35-54 Male Scratch Finals'!B4:B4)</f>
        <v>Grilz</v>
      </c>
      <c r="C61" s="23" t="str">
        <f>('35-54 Male Scratch Finals'!C4:C4)</f>
        <v>Chris</v>
      </c>
      <c r="D61" s="23">
        <f>('35-54 Male Scratch Finals'!D4:D4)</f>
        <v>0</v>
      </c>
      <c r="E61" s="23">
        <f>('35-54 Male Scratch Finals'!E4:E4)</f>
        <v>0</v>
      </c>
      <c r="F61" s="23">
        <f>('35-54 Male Scratch Finals'!F4:F4)</f>
        <v>200</v>
      </c>
      <c r="G61" s="23">
        <f>('35-54 Male Scratch Finals'!G4:G4)</f>
        <v>173</v>
      </c>
      <c r="H61" s="23">
        <f>('35-54 Male Scratch Finals'!H4:H4)</f>
        <v>224</v>
      </c>
      <c r="I61" s="23">
        <f>('35-54 Male Scratch Finals'!I4:I4)</f>
        <v>597</v>
      </c>
      <c r="J61" s="23">
        <f>('35-54 Male Scratch Finals'!J4:J4)</f>
        <v>597</v>
      </c>
    </row>
    <row r="62" spans="1:12" ht="16.5" thickBot="1" x14ac:dyDescent="0.3">
      <c r="A62" s="76" t="s">
        <v>11</v>
      </c>
      <c r="B62" s="253" t="str">
        <f>('35-54 Male Scratch Finals'!B5:B5)</f>
        <v>Soltis</v>
      </c>
      <c r="C62" s="253" t="str">
        <f>('35-54 Male Scratch Finals'!C5:C5)</f>
        <v>Joseph</v>
      </c>
      <c r="D62" s="253">
        <f>('35-54 Male Scratch Finals'!D5:D5)</f>
        <v>0</v>
      </c>
      <c r="E62" s="253">
        <f>('35-54 Male Scratch Finals'!E5:E5)</f>
        <v>0</v>
      </c>
      <c r="F62" s="253">
        <f>('35-54 Male Scratch Finals'!F5:F5)</f>
        <v>160</v>
      </c>
      <c r="G62" s="253">
        <f>('35-54 Male Scratch Finals'!G5:G5)</f>
        <v>156</v>
      </c>
      <c r="H62" s="253">
        <f>('35-54 Male Scratch Finals'!H5:H5)</f>
        <v>168</v>
      </c>
      <c r="I62" s="253">
        <f>('35-54 Male Scratch Finals'!I5:I5)</f>
        <v>484</v>
      </c>
      <c r="J62" s="253">
        <f>('35-54 Male Scratch Finals'!J5:J5)</f>
        <v>484</v>
      </c>
    </row>
    <row r="65" spans="1:15" ht="16.5" thickBot="1" x14ac:dyDescent="0.3">
      <c r="A65" s="374"/>
      <c r="B65" s="374"/>
      <c r="C65" s="374"/>
      <c r="D65" s="374"/>
      <c r="E65" s="374"/>
      <c r="F65" s="374"/>
      <c r="G65" s="374"/>
      <c r="H65" s="374"/>
      <c r="I65" s="374"/>
      <c r="J65" s="374"/>
      <c r="K65" s="374"/>
      <c r="L65" s="374"/>
    </row>
    <row r="66" spans="1:15" ht="15.75" customHeight="1" thickBot="1" x14ac:dyDescent="0.3">
      <c r="A66" s="373" t="s">
        <v>115</v>
      </c>
      <c r="B66" s="373"/>
      <c r="C66" s="373"/>
      <c r="D66" s="373"/>
      <c r="E66" s="373"/>
      <c r="F66" s="373"/>
      <c r="G66" s="373"/>
      <c r="H66" s="373"/>
      <c r="I66" s="373"/>
      <c r="J66" s="373"/>
      <c r="K66" s="373"/>
      <c r="L66" s="373"/>
      <c r="M66" s="246"/>
      <c r="N66" s="317"/>
      <c r="O66" s="5"/>
    </row>
    <row r="67" spans="1:15" ht="16.5" thickBot="1" x14ac:dyDescent="0.3">
      <c r="A67" s="317" t="s">
        <v>12</v>
      </c>
      <c r="B67" s="12" t="s">
        <v>7</v>
      </c>
      <c r="C67" s="6" t="s">
        <v>6</v>
      </c>
      <c r="D67" s="339" t="s">
        <v>0</v>
      </c>
      <c r="E67" s="281" t="s">
        <v>4</v>
      </c>
      <c r="F67" s="281" t="s">
        <v>1</v>
      </c>
      <c r="G67" s="6" t="s">
        <v>5</v>
      </c>
      <c r="H67" s="6" t="s">
        <v>5</v>
      </c>
      <c r="I67" s="6" t="s">
        <v>5</v>
      </c>
      <c r="J67" s="339" t="s">
        <v>2</v>
      </c>
      <c r="K67" s="317" t="s">
        <v>13</v>
      </c>
      <c r="L67" s="5" t="s">
        <v>14</v>
      </c>
      <c r="M67" s="240"/>
      <c r="N67" s="363"/>
      <c r="O67" s="13"/>
    </row>
    <row r="68" spans="1:15" ht="16.5" thickBot="1" x14ac:dyDescent="0.3">
      <c r="A68" s="318"/>
      <c r="B68" s="14" t="s">
        <v>16</v>
      </c>
      <c r="C68" s="15" t="s">
        <v>16</v>
      </c>
      <c r="D68" s="340"/>
      <c r="E68" s="280"/>
      <c r="F68" s="280"/>
      <c r="G68" s="15">
        <v>1</v>
      </c>
      <c r="H68" s="15">
        <v>2</v>
      </c>
      <c r="I68" s="15">
        <v>3</v>
      </c>
      <c r="J68" s="340"/>
      <c r="K68" s="318"/>
      <c r="L68" s="13" t="s">
        <v>2</v>
      </c>
      <c r="M68" s="22"/>
      <c r="N68" s="22"/>
      <c r="O68" s="22"/>
    </row>
    <row r="69" spans="1:15" x14ac:dyDescent="0.25">
      <c r="A69" s="74" t="s">
        <v>9</v>
      </c>
      <c r="B69" s="21">
        <f>('55-64 Female Hdcp Finals'!B3:B3)</f>
        <v>0</v>
      </c>
      <c r="C69" s="21">
        <f>('55-64 Female Hdcp Finals'!C3:C3)</f>
        <v>0</v>
      </c>
      <c r="D69" s="21">
        <f>('55-64 Female Hdcp Finals'!D3:D3)</f>
        <v>0</v>
      </c>
      <c r="E69" s="21">
        <f>('55-64 Female Hdcp Finals'!E3:E3)</f>
        <v>0</v>
      </c>
      <c r="F69" s="21">
        <f>('55-64 Female Hdcp Finals'!F3:F3)</f>
        <v>0</v>
      </c>
      <c r="G69" s="21">
        <f>('55-64 Female Hdcp Finals'!G3:G3)</f>
        <v>0</v>
      </c>
      <c r="H69" s="21">
        <f>('55-64 Female Hdcp Finals'!H3:H3)</f>
        <v>0</v>
      </c>
      <c r="I69" s="21">
        <f>('55-64 Female Hdcp Finals'!I3:I3)</f>
        <v>0</v>
      </c>
      <c r="J69" s="21">
        <f>('55-64 Female Hdcp Finals'!J3:J3)</f>
        <v>0</v>
      </c>
      <c r="K69" s="32">
        <f>('55-64 Female Hdcp Finals'!N3:N3)</f>
        <v>528</v>
      </c>
      <c r="L69" s="32">
        <f>('55-64 Female Hdcp Finals'!O3:O3)</f>
        <v>528</v>
      </c>
      <c r="M69" s="24"/>
      <c r="N69" s="24"/>
      <c r="O69" s="24"/>
    </row>
    <row r="70" spans="1:15" ht="16.5" thickBot="1" x14ac:dyDescent="0.3">
      <c r="A70" s="75" t="s">
        <v>10</v>
      </c>
      <c r="B70" s="23">
        <f>('55-64 Female Hdcp Finals'!B4:B4)</f>
        <v>0</v>
      </c>
      <c r="C70" s="23">
        <f>('55-64 Female Hdcp Finals'!C4:C4)</f>
        <v>0</v>
      </c>
      <c r="D70" s="23">
        <f>('55-64 Female Hdcp Finals'!D4:D4)</f>
        <v>0</v>
      </c>
      <c r="E70" s="23">
        <f>('55-64 Female Hdcp Finals'!E4:E4)</f>
        <v>0</v>
      </c>
      <c r="F70" s="23">
        <f>('55-64 Female Hdcp Finals'!F4:F4)</f>
        <v>0</v>
      </c>
      <c r="G70" s="23">
        <f>('55-64 Female Hdcp Finals'!G4:G4)</f>
        <v>0</v>
      </c>
      <c r="H70" s="23">
        <f>('55-64 Female Hdcp Finals'!H4:H4)</f>
        <v>0</v>
      </c>
      <c r="I70" s="23">
        <f>('55-64 Female Hdcp Finals'!I4:I4)</f>
        <v>0</v>
      </c>
      <c r="J70" s="23">
        <f>('55-64 Female Hdcp Finals'!J4:J4)</f>
        <v>0</v>
      </c>
      <c r="K70" s="244">
        <f>('55-64 Female Hdcp Finals'!N4:N4)</f>
        <v>0</v>
      </c>
      <c r="L70" s="244">
        <f>('55-64 Female Hdcp Finals'!O4:O4)</f>
        <v>0</v>
      </c>
      <c r="M70" s="26"/>
      <c r="N70" s="26"/>
      <c r="O70" s="26"/>
    </row>
    <row r="71" spans="1:15" ht="16.5" thickBot="1" x14ac:dyDescent="0.3">
      <c r="A71" s="76" t="s">
        <v>11</v>
      </c>
      <c r="B71" s="25">
        <f>('55-64 Female Hdcp Finals'!B5:B5)</f>
        <v>0</v>
      </c>
      <c r="C71" s="25">
        <f>('55-64 Female Hdcp Finals'!C5:C5)</f>
        <v>0</v>
      </c>
      <c r="D71" s="25">
        <f>('55-64 Female Hdcp Finals'!D5:D5)</f>
        <v>0</v>
      </c>
      <c r="E71" s="25">
        <f>('55-64 Female Hdcp Finals'!E5:E5)</f>
        <v>0</v>
      </c>
      <c r="F71" s="25">
        <f>('55-64 Female Hdcp Finals'!F5:F5)</f>
        <v>0</v>
      </c>
      <c r="G71" s="25">
        <f>('55-64 Female Hdcp Finals'!G5:G5)</f>
        <v>0</v>
      </c>
      <c r="H71" s="25">
        <f>('55-64 Female Hdcp Finals'!H5:H5)</f>
        <v>0</v>
      </c>
      <c r="I71" s="25">
        <f>('55-64 Female Hdcp Finals'!I5:I5)</f>
        <v>0</v>
      </c>
      <c r="J71" s="25">
        <f>('55-64 Female Hdcp Finals'!J5:J5)</f>
        <v>0</v>
      </c>
      <c r="K71" s="245">
        <f>('55-64 Female Hdcp Finals'!N5:N5)</f>
        <v>0</v>
      </c>
      <c r="L71" s="245">
        <f>('55-64 Female Hdcp Finals'!O5:O5)</f>
        <v>0</v>
      </c>
    </row>
    <row r="74" spans="1:15" ht="16.5" thickBot="1" x14ac:dyDescent="0.3">
      <c r="A74" s="374" t="s">
        <v>116</v>
      </c>
      <c r="B74" s="374"/>
      <c r="C74" s="374"/>
      <c r="D74" s="374"/>
      <c r="E74" s="374"/>
      <c r="F74" s="374"/>
      <c r="G74" s="374"/>
      <c r="H74" s="374"/>
      <c r="I74" s="374"/>
      <c r="J74" s="374"/>
      <c r="K74" s="374"/>
      <c r="L74" s="374"/>
    </row>
    <row r="75" spans="1:15" x14ac:dyDescent="0.25">
      <c r="A75" s="317" t="s">
        <v>12</v>
      </c>
      <c r="B75" s="12" t="s">
        <v>7</v>
      </c>
      <c r="C75" s="6" t="s">
        <v>6</v>
      </c>
      <c r="D75" s="276" t="s">
        <v>0</v>
      </c>
      <c r="E75" s="276" t="s">
        <v>4</v>
      </c>
      <c r="F75" s="6" t="s">
        <v>5</v>
      </c>
      <c r="G75" s="6" t="s">
        <v>5</v>
      </c>
      <c r="H75" s="6" t="s">
        <v>5</v>
      </c>
      <c r="I75" s="276" t="s">
        <v>2</v>
      </c>
      <c r="J75" s="5" t="s">
        <v>14</v>
      </c>
    </row>
    <row r="76" spans="1:15" ht="16.5" thickBot="1" x14ac:dyDescent="0.3">
      <c r="A76" s="318"/>
      <c r="B76" s="14" t="s">
        <v>16</v>
      </c>
      <c r="C76" s="15" t="s">
        <v>16</v>
      </c>
      <c r="D76" s="275"/>
      <c r="E76" s="275"/>
      <c r="F76" s="15">
        <v>1</v>
      </c>
      <c r="G76" s="15">
        <v>2</v>
      </c>
      <c r="H76" s="15">
        <v>3</v>
      </c>
      <c r="I76" s="275"/>
      <c r="J76" s="13" t="s">
        <v>2</v>
      </c>
    </row>
    <row r="77" spans="1:15" x14ac:dyDescent="0.25">
      <c r="A77" s="74" t="s">
        <v>9</v>
      </c>
      <c r="B77" s="21" t="str">
        <f>('55-64 Female Scratch Finals'!B3:B3)</f>
        <v>Williams</v>
      </c>
      <c r="C77" s="21" t="str">
        <f>('55-64 Female Scratch Finals'!C3:C3)</f>
        <v>Beverly</v>
      </c>
      <c r="D77" s="21">
        <f>('55-64 Female Scratch Finals'!D3:D3)</f>
        <v>0</v>
      </c>
      <c r="E77" s="21">
        <f>('55-64 Female Scratch Finals'!E3:E3)</f>
        <v>0</v>
      </c>
      <c r="F77" s="21">
        <f>('55-64 Female Scratch Finals'!F3:F3)</f>
        <v>174</v>
      </c>
      <c r="G77" s="21">
        <f>('55-64 Female Scratch Finals'!G3:G3)</f>
        <v>152</v>
      </c>
      <c r="H77" s="21">
        <f>('55-64 Female Scratch Finals'!H3:H3)</f>
        <v>158</v>
      </c>
      <c r="I77" s="21">
        <f>('55-64 Female Scratch Finals'!I3:I3)</f>
        <v>0</v>
      </c>
      <c r="J77" s="21">
        <f>('55-64 Female Scratch Finals'!J3:J3)</f>
        <v>484</v>
      </c>
    </row>
    <row r="78" spans="1:15" x14ac:dyDescent="0.25">
      <c r="A78" s="75" t="s">
        <v>10</v>
      </c>
      <c r="B78" s="23">
        <f>('55-64 Female Scratch Finals'!B4:B4)</f>
        <v>0</v>
      </c>
      <c r="C78" s="23">
        <f>('55-64 Female Scratch Finals'!C4:C4)</f>
        <v>0</v>
      </c>
      <c r="D78" s="23">
        <f>('55-64 Female Scratch Finals'!D4:D4)</f>
        <v>0</v>
      </c>
      <c r="E78" s="23">
        <f>('55-64 Female Scratch Finals'!E4:E4)</f>
        <v>0</v>
      </c>
      <c r="F78" s="23">
        <f>('55-64 Female Scratch Finals'!F4:F4)</f>
        <v>0</v>
      </c>
      <c r="G78" s="23">
        <f>('55-64 Female Scratch Finals'!G4:G4)</f>
        <v>0</v>
      </c>
      <c r="H78" s="23">
        <f>('55-64 Female Scratch Finals'!H4:H4)</f>
        <v>0</v>
      </c>
      <c r="I78" s="23">
        <f>('55-64 Female Scratch Finals'!I4:I4)</f>
        <v>0</v>
      </c>
      <c r="J78" s="23">
        <f>('55-64 Female Scratch Finals'!J4:J4)</f>
        <v>0</v>
      </c>
    </row>
    <row r="79" spans="1:15" ht="16.5" thickBot="1" x14ac:dyDescent="0.3">
      <c r="A79" s="76" t="s">
        <v>11</v>
      </c>
      <c r="B79" s="253">
        <f>('55-64 Female Scratch Finals'!B5:B5)</f>
        <v>0</v>
      </c>
      <c r="C79" s="253">
        <f>('55-64 Female Scratch Finals'!C5:C5)</f>
        <v>0</v>
      </c>
      <c r="D79" s="253">
        <f>('55-64 Female Scratch Finals'!D5:D5)</f>
        <v>0</v>
      </c>
      <c r="E79" s="253">
        <f>('55-64 Female Scratch Finals'!E5:E5)</f>
        <v>0</v>
      </c>
      <c r="F79" s="253">
        <f>('55-64 Female Scratch Finals'!F5:F5)</f>
        <v>0</v>
      </c>
      <c r="G79" s="253">
        <f>('55-64 Female Scratch Finals'!G5:G5)</f>
        <v>0</v>
      </c>
      <c r="H79" s="253">
        <f>('55-64 Female Scratch Finals'!H5:H5)</f>
        <v>0</v>
      </c>
      <c r="I79" s="253">
        <f>('55-64 Female Scratch Finals'!I5:I5)</f>
        <v>0</v>
      </c>
      <c r="J79" s="253">
        <f>('55-64 Female Scratch Finals'!J5:J5)</f>
        <v>0</v>
      </c>
    </row>
    <row r="82" spans="1:15" ht="16.5" thickBot="1" x14ac:dyDescent="0.3">
      <c r="A82" s="373" t="s">
        <v>117</v>
      </c>
      <c r="B82" s="373"/>
      <c r="C82" s="373"/>
      <c r="D82" s="373"/>
      <c r="E82" s="373"/>
      <c r="F82" s="373"/>
      <c r="G82" s="373"/>
      <c r="H82" s="373"/>
      <c r="I82" s="373"/>
      <c r="J82" s="373"/>
      <c r="K82" s="373"/>
      <c r="L82" s="373"/>
    </row>
    <row r="83" spans="1:15" x14ac:dyDescent="0.25">
      <c r="A83" s="317" t="s">
        <v>12</v>
      </c>
      <c r="B83" s="12" t="s">
        <v>7</v>
      </c>
      <c r="C83" s="6" t="s">
        <v>6</v>
      </c>
      <c r="D83" s="339" t="s">
        <v>0</v>
      </c>
      <c r="E83" s="276" t="s">
        <v>4</v>
      </c>
      <c r="F83" s="276" t="s">
        <v>1</v>
      </c>
      <c r="G83" s="6" t="s">
        <v>5</v>
      </c>
      <c r="H83" s="6" t="s">
        <v>5</v>
      </c>
      <c r="I83" s="6" t="s">
        <v>5</v>
      </c>
      <c r="J83" s="339" t="s">
        <v>2</v>
      </c>
      <c r="K83" s="317" t="s">
        <v>13</v>
      </c>
      <c r="L83" s="5" t="s">
        <v>14</v>
      </c>
    </row>
    <row r="84" spans="1:15" ht="16.5" thickBot="1" x14ac:dyDescent="0.3">
      <c r="A84" s="318"/>
      <c r="B84" s="14" t="s">
        <v>16</v>
      </c>
      <c r="C84" s="15" t="s">
        <v>16</v>
      </c>
      <c r="D84" s="340"/>
      <c r="E84" s="277"/>
      <c r="F84" s="277"/>
      <c r="G84" s="15">
        <v>1</v>
      </c>
      <c r="H84" s="15">
        <v>2</v>
      </c>
      <c r="I84" s="15">
        <v>3</v>
      </c>
      <c r="J84" s="340"/>
      <c r="K84" s="318"/>
      <c r="L84" s="13" t="s">
        <v>2</v>
      </c>
    </row>
    <row r="85" spans="1:15" ht="16.5" thickBot="1" x14ac:dyDescent="0.3">
      <c r="A85" s="135" t="s">
        <v>9</v>
      </c>
      <c r="B85" s="21" t="str">
        <f>('55-64 Male Hdcp Finals'!B3:B3)</f>
        <v>Savercool</v>
      </c>
      <c r="C85" s="21" t="str">
        <f>('55-64 Male Hdcp Finals'!C3:C3)</f>
        <v>Larry</v>
      </c>
      <c r="D85" s="21">
        <f>('55-64 Male Hdcp Finals'!D3:D3)</f>
        <v>0</v>
      </c>
      <c r="E85" s="21">
        <f>('55-64 Male Hdcp Finals'!E3:E3)</f>
        <v>0</v>
      </c>
      <c r="F85" s="21">
        <f>('55-64 Male Hdcp Finals'!F3:F3)</f>
        <v>184</v>
      </c>
      <c r="G85" s="21">
        <f>('55-64 Male Hdcp Finals'!G3:G3)</f>
        <v>225</v>
      </c>
      <c r="H85" s="21">
        <f>('55-64 Male Hdcp Finals'!H3:H3)</f>
        <v>191</v>
      </c>
      <c r="I85" s="21">
        <f>('55-64 Male Hdcp Finals'!I3:I3)</f>
        <v>176</v>
      </c>
      <c r="J85" s="21">
        <f>('55-64 Male Hdcp Finals'!J3:J3)</f>
        <v>592</v>
      </c>
      <c r="K85" s="32">
        <f>('55-64 Male Hdcp Finals'!N3:N3)</f>
        <v>84</v>
      </c>
      <c r="L85" s="32">
        <f>('55-64 Male Hdcp Finals'!O3:O3)</f>
        <v>676</v>
      </c>
      <c r="M85" s="32">
        <f>('55-64 Male Hdcp Finals'!P3:P3)</f>
        <v>0</v>
      </c>
      <c r="N85" s="32">
        <f>('55-64 Male Hdcp Finals'!Q3:Q3)</f>
        <v>0</v>
      </c>
      <c r="O85" s="32">
        <f>('55-64 Male Hdcp Finals'!R3:R3)</f>
        <v>0</v>
      </c>
    </row>
    <row r="86" spans="1:15" ht="16.5" thickBot="1" x14ac:dyDescent="0.3">
      <c r="A86" s="136" t="s">
        <v>10</v>
      </c>
      <c r="B86" s="284">
        <f>('55-64 Male Hdcp Finals'!B4:B4)</f>
        <v>0</v>
      </c>
      <c r="C86" s="284">
        <f>('55-64 Male Hdcp Finals'!C4:C4)</f>
        <v>0</v>
      </c>
      <c r="D86" s="284">
        <f>('55-64 Male Hdcp Finals'!D4:D4)</f>
        <v>0</v>
      </c>
      <c r="E86" s="284">
        <f>('55-64 Male Hdcp Finals'!E4:E4)</f>
        <v>0</v>
      </c>
      <c r="F86" s="284">
        <f>('55-64 Male Hdcp Finals'!F4:F4)</f>
        <v>0</v>
      </c>
      <c r="G86" s="284">
        <f>('55-64 Male Hdcp Finals'!G4:G4)</f>
        <v>0</v>
      </c>
      <c r="H86" s="284">
        <f>('55-64 Male Hdcp Finals'!H4:H4)</f>
        <v>0</v>
      </c>
      <c r="I86" s="284">
        <f>('55-64 Male Hdcp Finals'!I4:I4)</f>
        <v>0</v>
      </c>
      <c r="J86" s="284">
        <f>('55-64 Male Hdcp Finals'!J4:J4)</f>
        <v>0</v>
      </c>
      <c r="K86" s="287">
        <f>('55-64 Male Hdcp Finals'!N4:N4)</f>
        <v>0</v>
      </c>
      <c r="L86" s="287">
        <f>('55-64 Male Hdcp Finals'!O4:O4)</f>
        <v>0</v>
      </c>
    </row>
    <row r="87" spans="1:15" ht="16.5" thickBot="1" x14ac:dyDescent="0.3">
      <c r="A87" s="137" t="s">
        <v>11</v>
      </c>
      <c r="B87" s="285">
        <f>('55-64 Male Hdcp Finals'!B5:B5)</f>
        <v>0</v>
      </c>
      <c r="C87" s="285">
        <f>('55-64 Male Hdcp Finals'!C5:C5)</f>
        <v>0</v>
      </c>
      <c r="D87" s="285">
        <f>('55-64 Male Hdcp Finals'!D5:D5)</f>
        <v>0</v>
      </c>
      <c r="E87" s="285">
        <f>('55-64 Male Hdcp Finals'!E5:E5)</f>
        <v>0</v>
      </c>
      <c r="F87" s="285">
        <f>('55-64 Male Hdcp Finals'!F5:F5)</f>
        <v>0</v>
      </c>
      <c r="G87" s="285">
        <f>('55-64 Male Hdcp Finals'!G5:G5)</f>
        <v>0</v>
      </c>
      <c r="H87" s="285">
        <f>('55-64 Male Hdcp Finals'!H5:H5)</f>
        <v>0</v>
      </c>
      <c r="I87" s="285">
        <f>('55-64 Male Hdcp Finals'!I5:I5)</f>
        <v>0</v>
      </c>
      <c r="J87" s="285">
        <f>('55-64 Male Hdcp Finals'!J5:J5)</f>
        <v>0</v>
      </c>
      <c r="K87" s="286">
        <f>('55-64 Male Hdcp Finals'!N5:N5)</f>
        <v>0</v>
      </c>
      <c r="L87" s="286">
        <f>('55-64 Male Hdcp Finals'!O5:O5)</f>
        <v>0</v>
      </c>
    </row>
    <row r="90" spans="1:15" ht="16.5" thickBot="1" x14ac:dyDescent="0.3">
      <c r="A90" s="374" t="s">
        <v>118</v>
      </c>
      <c r="B90" s="374"/>
      <c r="C90" s="374"/>
      <c r="D90" s="374"/>
      <c r="E90" s="374"/>
      <c r="F90" s="374"/>
      <c r="G90" s="374"/>
      <c r="H90" s="374"/>
      <c r="I90" s="374"/>
      <c r="J90" s="374"/>
      <c r="K90" s="374"/>
      <c r="L90" s="374"/>
    </row>
    <row r="91" spans="1:15" x14ac:dyDescent="0.25">
      <c r="A91" s="317" t="s">
        <v>12</v>
      </c>
      <c r="B91" s="12" t="s">
        <v>7</v>
      </c>
      <c r="C91" s="6" t="s">
        <v>6</v>
      </c>
      <c r="D91" s="339" t="s">
        <v>0</v>
      </c>
      <c r="E91" s="339" t="s">
        <v>4</v>
      </c>
      <c r="F91" s="6" t="s">
        <v>5</v>
      </c>
      <c r="G91" s="6" t="s">
        <v>5</v>
      </c>
      <c r="H91" s="6" t="s">
        <v>5</v>
      </c>
      <c r="I91" s="339" t="s">
        <v>2</v>
      </c>
      <c r="J91" s="5" t="s">
        <v>14</v>
      </c>
    </row>
    <row r="92" spans="1:15" ht="16.5" thickBot="1" x14ac:dyDescent="0.3">
      <c r="A92" s="318"/>
      <c r="B92" s="14" t="s">
        <v>16</v>
      </c>
      <c r="C92" s="15" t="s">
        <v>16</v>
      </c>
      <c r="D92" s="340"/>
      <c r="E92" s="340"/>
      <c r="F92" s="15">
        <v>1</v>
      </c>
      <c r="G92" s="15">
        <v>2</v>
      </c>
      <c r="H92" s="15">
        <v>3</v>
      </c>
      <c r="I92" s="340"/>
      <c r="J92" s="13" t="s">
        <v>2</v>
      </c>
    </row>
    <row r="93" spans="1:15" ht="16.5" thickBot="1" x14ac:dyDescent="0.3">
      <c r="A93" s="135" t="s">
        <v>9</v>
      </c>
      <c r="B93" s="21" t="str">
        <f>('55-64 Male Scratch Finals'!B3:B3)</f>
        <v>York</v>
      </c>
      <c r="C93" s="21" t="str">
        <f>('55-64 Male Scratch Finals'!C3:C3)</f>
        <v>Bret</v>
      </c>
      <c r="D93" s="21">
        <f>('55-64 Male Scratch Finals'!D3:D3)</f>
        <v>0</v>
      </c>
      <c r="E93" s="21">
        <f>('55-64 Male Scratch Finals'!E3:E3)</f>
        <v>0</v>
      </c>
      <c r="F93" s="21">
        <f>('55-64 Male Scratch Finals'!F3:F3)</f>
        <v>215</v>
      </c>
      <c r="G93" s="21">
        <f>('55-64 Male Scratch Finals'!G3:G3)</f>
        <v>199</v>
      </c>
      <c r="H93" s="21">
        <f>('55-64 Male Scratch Finals'!H3:H3)</f>
        <v>233</v>
      </c>
      <c r="I93" s="21">
        <f>('55-64 Male Scratch Finals'!I3:I3)</f>
        <v>647</v>
      </c>
      <c r="J93" s="21">
        <f>('55-64 Male Scratch Finals'!J3:J3)</f>
        <v>647</v>
      </c>
    </row>
    <row r="94" spans="1:15" s="1" customFormat="1" ht="16.5" thickBot="1" x14ac:dyDescent="0.3">
      <c r="A94" s="283" t="s">
        <v>10</v>
      </c>
      <c r="B94" s="284" t="str">
        <f>('55-64 Male Scratch Finals'!B4:B4)</f>
        <v>Miller</v>
      </c>
      <c r="C94" s="284" t="str">
        <f>('55-64 Male Scratch Finals'!C4:C4)</f>
        <v>Robert</v>
      </c>
      <c r="D94" s="284">
        <f>('55-64 Male Scratch Finals'!D4:D4)</f>
        <v>0</v>
      </c>
      <c r="E94" s="284">
        <f>('55-64 Male Scratch Finals'!E4:E4)</f>
        <v>0</v>
      </c>
      <c r="F94" s="284">
        <f>('55-64 Male Scratch Finals'!F4:F4)</f>
        <v>189</v>
      </c>
      <c r="G94" s="284">
        <f>('55-64 Male Scratch Finals'!G4:G4)</f>
        <v>171</v>
      </c>
      <c r="H94" s="284">
        <f>('55-64 Male Scratch Finals'!H4:H4)</f>
        <v>171</v>
      </c>
      <c r="I94" s="284">
        <f>('55-64 Male Scratch Finals'!I4:I4)</f>
        <v>531</v>
      </c>
      <c r="J94" s="284">
        <f>('55-64 Male Scratch Finals'!J4:J4)</f>
        <v>531</v>
      </c>
      <c r="K94" s="56"/>
      <c r="L94" s="56"/>
    </row>
    <row r="95" spans="1:15" ht="16.5" thickBot="1" x14ac:dyDescent="0.3">
      <c r="A95" s="137" t="s">
        <v>11</v>
      </c>
      <c r="B95" s="243">
        <f>('55-64 Male Scratch Finals'!B5:B5)</f>
        <v>0</v>
      </c>
      <c r="C95" s="243">
        <f>('55-64 Male Scratch Finals'!C5:C5)</f>
        <v>0</v>
      </c>
      <c r="D95" s="243">
        <f>('55-64 Male Scratch Finals'!D5:D5)</f>
        <v>0</v>
      </c>
      <c r="E95" s="243">
        <f>('55-64 Male Scratch Finals'!E5:E5)</f>
        <v>0</v>
      </c>
      <c r="F95" s="243">
        <f>('55-64 Male Scratch Finals'!F5:F5)</f>
        <v>0</v>
      </c>
      <c r="G95" s="243">
        <f>('55-64 Male Scratch Finals'!G5:G5)</f>
        <v>0</v>
      </c>
      <c r="H95" s="243">
        <f>('55-64 Male Scratch Finals'!H5:H5)</f>
        <v>0</v>
      </c>
      <c r="I95" s="243">
        <f>('55-64 Male Scratch Finals'!I5:I5)</f>
        <v>0</v>
      </c>
      <c r="J95" s="243">
        <f>('55-64 Male Scratch Finals'!J5:J5)</f>
        <v>0</v>
      </c>
      <c r="K95" s="1"/>
      <c r="L95" s="1"/>
    </row>
    <row r="98" spans="1:15" ht="16.5" thickBot="1" x14ac:dyDescent="0.3">
      <c r="A98" s="373" t="s">
        <v>119</v>
      </c>
      <c r="B98" s="373"/>
      <c r="C98" s="373"/>
      <c r="D98" s="373"/>
      <c r="E98" s="373"/>
      <c r="F98" s="373"/>
      <c r="G98" s="373"/>
      <c r="H98" s="373"/>
      <c r="I98" s="373"/>
      <c r="J98" s="373"/>
      <c r="K98" s="373"/>
      <c r="L98" s="373"/>
    </row>
    <row r="99" spans="1:15" x14ac:dyDescent="0.25">
      <c r="A99" s="317" t="s">
        <v>12</v>
      </c>
      <c r="B99" s="12" t="s">
        <v>7</v>
      </c>
      <c r="C99" s="6" t="s">
        <v>6</v>
      </c>
      <c r="D99" s="339" t="s">
        <v>0</v>
      </c>
      <c r="E99" s="276" t="s">
        <v>4</v>
      </c>
      <c r="F99" s="276" t="s">
        <v>1</v>
      </c>
      <c r="G99" s="6" t="s">
        <v>5</v>
      </c>
      <c r="H99" s="6" t="s">
        <v>5</v>
      </c>
      <c r="I99" s="6" t="s">
        <v>5</v>
      </c>
      <c r="J99" s="339" t="s">
        <v>2</v>
      </c>
      <c r="K99" s="317" t="s">
        <v>13</v>
      </c>
      <c r="L99" s="5" t="s">
        <v>14</v>
      </c>
    </row>
    <row r="100" spans="1:15" ht="16.5" thickBot="1" x14ac:dyDescent="0.3">
      <c r="A100" s="318"/>
      <c r="B100" s="14" t="s">
        <v>16</v>
      </c>
      <c r="C100" s="15" t="s">
        <v>16</v>
      </c>
      <c r="D100" s="340"/>
      <c r="E100" s="277"/>
      <c r="F100" s="277"/>
      <c r="G100" s="15">
        <v>1</v>
      </c>
      <c r="H100" s="15">
        <v>2</v>
      </c>
      <c r="I100" s="15">
        <v>3</v>
      </c>
      <c r="J100" s="340"/>
      <c r="K100" s="318"/>
      <c r="L100" s="13" t="s">
        <v>2</v>
      </c>
    </row>
    <row r="101" spans="1:15" x14ac:dyDescent="0.25">
      <c r="A101" s="135" t="s">
        <v>9</v>
      </c>
      <c r="B101" s="21">
        <f>('65over Female Hdcp Finals'!B3:B3)</f>
        <v>0</v>
      </c>
      <c r="C101" s="21">
        <f>('65over Female Hdcp Finals'!C3:C3)</f>
        <v>0</v>
      </c>
      <c r="D101" s="21">
        <f>('65over Female Hdcp Finals'!D3:D3)</f>
        <v>0</v>
      </c>
      <c r="E101" s="21">
        <f>('65over Female Hdcp Finals'!E3:E3)</f>
        <v>0</v>
      </c>
      <c r="F101" s="21">
        <f>('65over Female Hdcp Finals'!F3:F3)</f>
        <v>0</v>
      </c>
      <c r="G101" s="21">
        <f>('65over Female Hdcp Finals'!G3:G3)</f>
        <v>0</v>
      </c>
      <c r="H101" s="21">
        <f>('65over Female Hdcp Finals'!H3:H3)</f>
        <v>0</v>
      </c>
      <c r="I101" s="21">
        <f>('65over Female Hdcp Finals'!I3:I3)</f>
        <v>0</v>
      </c>
      <c r="J101" s="21">
        <f>('65over Female Hdcp Finals'!J3:J3)</f>
        <v>0</v>
      </c>
      <c r="K101" s="32">
        <f>('65over Female Hdcp Finals'!N3:N3)</f>
        <v>528</v>
      </c>
      <c r="L101" s="32">
        <f>('65over Female Hdcp Finals'!O3:O3)</f>
        <v>528</v>
      </c>
      <c r="M101" s="32">
        <f>('65over Female Hdcp Finals'!P3:P3)</f>
        <v>0</v>
      </c>
      <c r="N101" s="32">
        <f>('65over Female Hdcp Finals'!Q3:Q3)</f>
        <v>0</v>
      </c>
      <c r="O101" s="32">
        <f>('65over Female Hdcp Finals'!R3:R3)</f>
        <v>0</v>
      </c>
    </row>
    <row r="102" spans="1:15" x14ac:dyDescent="0.25">
      <c r="A102" s="136" t="s">
        <v>10</v>
      </c>
      <c r="B102" s="23">
        <f>('65over Female Hdcp Finals'!B4:B4)</f>
        <v>0</v>
      </c>
      <c r="C102" s="23">
        <f>('65over Female Hdcp Finals'!C4:C4)</f>
        <v>0</v>
      </c>
      <c r="D102" s="23">
        <f>('65over Female Hdcp Finals'!D4:D4)</f>
        <v>0</v>
      </c>
      <c r="E102" s="23">
        <f>('65over Female Hdcp Finals'!E4:E4)</f>
        <v>0</v>
      </c>
      <c r="F102" s="23">
        <f>('65over Female Hdcp Finals'!F4:F4)</f>
        <v>0</v>
      </c>
      <c r="G102" s="23">
        <f>('65over Female Hdcp Finals'!G4:G4)</f>
        <v>0</v>
      </c>
      <c r="H102" s="23">
        <f>('65over Female Hdcp Finals'!H4:H4)</f>
        <v>0</v>
      </c>
      <c r="I102" s="23">
        <f>('65over Female Hdcp Finals'!I4:I4)</f>
        <v>0</v>
      </c>
      <c r="J102" s="23">
        <f>('65over Female Hdcp Finals'!J4:J4)</f>
        <v>0</v>
      </c>
      <c r="K102" s="244">
        <f>('65over Female Hdcp Finals'!N4:N4)</f>
        <v>528</v>
      </c>
      <c r="L102" s="244">
        <f>('65over Female Hdcp Finals'!O4:O4)</f>
        <v>528</v>
      </c>
    </row>
    <row r="103" spans="1:15" ht="16.5" thickBot="1" x14ac:dyDescent="0.3">
      <c r="A103" s="137" t="s">
        <v>11</v>
      </c>
      <c r="B103" s="25">
        <f>('65over Female Hdcp Finals'!B5:B5)</f>
        <v>0</v>
      </c>
      <c r="C103" s="25">
        <f>('65over Female Hdcp Finals'!C5:C5)</f>
        <v>0</v>
      </c>
      <c r="D103" s="25">
        <f>('65over Female Hdcp Finals'!D5:D5)</f>
        <v>0</v>
      </c>
      <c r="E103" s="25">
        <f>('65over Female Hdcp Finals'!E5:E5)</f>
        <v>0</v>
      </c>
      <c r="F103" s="25">
        <f>('65over Female Hdcp Finals'!F5:F5)</f>
        <v>0</v>
      </c>
      <c r="G103" s="25">
        <f>('65over Female Hdcp Finals'!G5:G5)</f>
        <v>0</v>
      </c>
      <c r="H103" s="25">
        <f>('65over Female Hdcp Finals'!H5:H5)</f>
        <v>0</v>
      </c>
      <c r="I103" s="25">
        <f>('65over Female Hdcp Finals'!I5:I5)</f>
        <v>0</v>
      </c>
      <c r="J103" s="25">
        <f>('65over Female Hdcp Finals'!J5:J5)</f>
        <v>0</v>
      </c>
      <c r="K103" s="245">
        <f>('65over Female Hdcp Finals'!N5:N5)</f>
        <v>528</v>
      </c>
      <c r="L103" s="245">
        <f>('65over Female Hdcp Finals'!O5:O5)</f>
        <v>528</v>
      </c>
      <c r="M103" s="245">
        <f>('65over Female Hdcp Finals'!P4:P4)</f>
        <v>0</v>
      </c>
      <c r="N103" s="245">
        <f>('65over Female Hdcp Finals'!Q4:Q4)</f>
        <v>0</v>
      </c>
      <c r="O103" s="245">
        <f>('65over Female Hdcp Finals'!R4:R4)</f>
        <v>0</v>
      </c>
    </row>
    <row r="104" spans="1:15" x14ac:dyDescent="0.25">
      <c r="A104" s="278"/>
      <c r="B104" s="278"/>
      <c r="C104" s="279"/>
      <c r="D104" s="279"/>
    </row>
    <row r="105" spans="1:15" x14ac:dyDescent="0.25">
      <c r="A105" s="278"/>
      <c r="B105" s="278"/>
      <c r="C105" s="279"/>
      <c r="D105" s="279"/>
    </row>
    <row r="106" spans="1:15" ht="16.5" thickBot="1" x14ac:dyDescent="0.3">
      <c r="A106" s="374" t="s">
        <v>120</v>
      </c>
      <c r="B106" s="374"/>
      <c r="C106" s="374"/>
      <c r="D106" s="374"/>
      <c r="E106" s="374"/>
      <c r="F106" s="374"/>
      <c r="G106" s="374"/>
      <c r="H106" s="374"/>
      <c r="I106" s="374"/>
      <c r="J106" s="374"/>
      <c r="K106" s="374"/>
      <c r="L106" s="374"/>
    </row>
    <row r="107" spans="1:15" x14ac:dyDescent="0.25">
      <c r="A107" s="317" t="s">
        <v>12</v>
      </c>
      <c r="B107" s="12" t="s">
        <v>7</v>
      </c>
      <c r="C107" s="6" t="s">
        <v>6</v>
      </c>
      <c r="D107" s="339" t="s">
        <v>0</v>
      </c>
      <c r="E107" s="339" t="s">
        <v>4</v>
      </c>
      <c r="F107" s="6" t="s">
        <v>5</v>
      </c>
      <c r="G107" s="6" t="s">
        <v>5</v>
      </c>
      <c r="H107" s="6" t="s">
        <v>5</v>
      </c>
      <c r="I107" s="339" t="s">
        <v>2</v>
      </c>
      <c r="J107" s="5" t="s">
        <v>14</v>
      </c>
    </row>
    <row r="108" spans="1:15" ht="15.6" customHeight="1" thickBot="1" x14ac:dyDescent="0.3">
      <c r="A108" s="318"/>
      <c r="B108" s="14" t="s">
        <v>16</v>
      </c>
      <c r="C108" s="15" t="s">
        <v>16</v>
      </c>
      <c r="D108" s="340"/>
      <c r="E108" s="340"/>
      <c r="F108" s="15">
        <v>1</v>
      </c>
      <c r="G108" s="15">
        <v>2</v>
      </c>
      <c r="H108" s="15">
        <v>3</v>
      </c>
      <c r="I108" s="340"/>
      <c r="J108" s="13" t="s">
        <v>2</v>
      </c>
    </row>
    <row r="109" spans="1:15" ht="15.6" customHeight="1" thickBot="1" x14ac:dyDescent="0.3">
      <c r="A109" s="135" t="s">
        <v>9</v>
      </c>
      <c r="B109" s="21">
        <f>('65over Female Scratch Finals'!B3:B3)</f>
        <v>0</v>
      </c>
      <c r="C109" s="21">
        <f>('65over Female Scratch Finals'!C3:C3)</f>
        <v>0</v>
      </c>
      <c r="D109" s="21">
        <f>('65over Female Scratch Finals'!D3:D3)</f>
        <v>0</v>
      </c>
      <c r="E109" s="21">
        <f>('65over Female Scratch Finals'!E3:E3)</f>
        <v>0</v>
      </c>
      <c r="F109" s="21">
        <f>('65over Female Scratch Finals'!F3:F3)</f>
        <v>0</v>
      </c>
      <c r="G109" s="21">
        <f>('65over Female Scratch Finals'!G3:G3)</f>
        <v>0</v>
      </c>
      <c r="H109" s="21">
        <f>('65over Female Scratch Finals'!H3:H3)</f>
        <v>0</v>
      </c>
      <c r="I109" s="21">
        <f>('65over Female Scratch Finals'!I3:I3)</f>
        <v>0</v>
      </c>
      <c r="J109" s="21">
        <f>('65over Female Scratch Finals'!J3:J3)</f>
        <v>0</v>
      </c>
    </row>
    <row r="110" spans="1:15" ht="15.95" customHeight="1" thickBot="1" x14ac:dyDescent="0.3">
      <c r="A110" s="241" t="s">
        <v>10</v>
      </c>
      <c r="B110" s="242">
        <f>('65over Female Scratch Finals'!B4:B4)</f>
        <v>0</v>
      </c>
      <c r="C110" s="242">
        <f>('65over Female Scratch Finals'!C4:C4)</f>
        <v>0</v>
      </c>
      <c r="D110" s="242">
        <f>('65over Female Scratch Finals'!D4:D4)</f>
        <v>0</v>
      </c>
      <c r="E110" s="242">
        <f>('65over Female Scratch Finals'!E4:E4)</f>
        <v>0</v>
      </c>
      <c r="F110" s="242">
        <f>('65over Female Scratch Finals'!F4:F4)</f>
        <v>0</v>
      </c>
      <c r="G110" s="242">
        <f>('65over Female Scratch Finals'!G4:G4)</f>
        <v>0</v>
      </c>
      <c r="H110" s="242">
        <f>('65over Female Scratch Finals'!H4:H4)</f>
        <v>0</v>
      </c>
      <c r="I110" s="242">
        <f>('65over Female Scratch Finals'!I4:I4)</f>
        <v>0</v>
      </c>
      <c r="J110" s="242">
        <f>('65over Female Scratch Finals'!J4:J4)</f>
        <v>0</v>
      </c>
    </row>
    <row r="111" spans="1:15" ht="16.5" thickBot="1" x14ac:dyDescent="0.3">
      <c r="A111" s="137" t="s">
        <v>11</v>
      </c>
      <c r="B111" s="243">
        <f>('65over Female Scratch Finals'!B5:B5)</f>
        <v>0</v>
      </c>
      <c r="C111" s="243">
        <f>('65over Female Scratch Finals'!C5:C5)</f>
        <v>0</v>
      </c>
      <c r="D111" s="243">
        <f>('65over Female Scratch Finals'!D5:D5)</f>
        <v>0</v>
      </c>
      <c r="E111" s="243">
        <f>('65over Female Scratch Finals'!E5:E5)</f>
        <v>0</v>
      </c>
      <c r="F111" s="243">
        <f>('65over Female Scratch Finals'!F5:F5)</f>
        <v>0</v>
      </c>
      <c r="G111" s="243">
        <f>('65over Female Scratch Finals'!G5:G5)</f>
        <v>0</v>
      </c>
      <c r="H111" s="243">
        <f>('65over Female Scratch Finals'!H5:H5)</f>
        <v>0</v>
      </c>
      <c r="I111" s="243">
        <f>('65over Female Scratch Finals'!I5:I5)</f>
        <v>0</v>
      </c>
      <c r="J111" s="243">
        <f>('65over Female Scratch Finals'!J5:J5)</f>
        <v>0</v>
      </c>
      <c r="K111" s="1"/>
      <c r="L111" s="1"/>
    </row>
    <row r="114" spans="1:15" ht="16.5" thickBot="1" x14ac:dyDescent="0.3">
      <c r="A114" s="373" t="s">
        <v>121</v>
      </c>
      <c r="B114" s="373"/>
      <c r="C114" s="373"/>
      <c r="D114" s="373"/>
      <c r="E114" s="373"/>
      <c r="F114" s="373"/>
      <c r="G114" s="373"/>
      <c r="H114" s="373"/>
      <c r="I114" s="373"/>
      <c r="J114" s="373"/>
      <c r="K114" s="373"/>
      <c r="L114" s="373"/>
    </row>
    <row r="115" spans="1:15" x14ac:dyDescent="0.25">
      <c r="A115" s="317" t="s">
        <v>12</v>
      </c>
      <c r="B115" s="12" t="s">
        <v>7</v>
      </c>
      <c r="C115" s="6" t="s">
        <v>6</v>
      </c>
      <c r="D115" s="339" t="s">
        <v>0</v>
      </c>
      <c r="E115" s="339" t="s">
        <v>4</v>
      </c>
      <c r="F115" s="339" t="s">
        <v>1</v>
      </c>
      <c r="G115" s="6" t="s">
        <v>5</v>
      </c>
      <c r="H115" s="6" t="s">
        <v>5</v>
      </c>
      <c r="I115" s="6" t="s">
        <v>5</v>
      </c>
      <c r="J115" s="339" t="s">
        <v>2</v>
      </c>
      <c r="K115" s="317" t="s">
        <v>13</v>
      </c>
      <c r="L115" s="5" t="s">
        <v>14</v>
      </c>
    </row>
    <row r="116" spans="1:15" ht="16.5" thickBot="1" x14ac:dyDescent="0.3">
      <c r="A116" s="318"/>
      <c r="B116" s="14" t="s">
        <v>16</v>
      </c>
      <c r="C116" s="15" t="s">
        <v>16</v>
      </c>
      <c r="D116" s="340"/>
      <c r="E116" s="340"/>
      <c r="F116" s="340"/>
      <c r="G116" s="15">
        <v>1</v>
      </c>
      <c r="H116" s="15">
        <v>2</v>
      </c>
      <c r="I116" s="15">
        <v>3</v>
      </c>
      <c r="J116" s="340"/>
      <c r="K116" s="318"/>
      <c r="L116" s="13" t="s">
        <v>2</v>
      </c>
    </row>
    <row r="117" spans="1:15" x14ac:dyDescent="0.25">
      <c r="A117" s="135" t="s">
        <v>9</v>
      </c>
      <c r="B117" s="21" t="str">
        <f>('65over Male Hdcp Finals'!B3:B3)</f>
        <v>Volker</v>
      </c>
      <c r="C117" s="21" t="str">
        <f>('65over Male Hdcp Finals'!C3:C3)</f>
        <v>Jeff</v>
      </c>
      <c r="D117" s="21">
        <f>('65over Male Hdcp Finals'!D3:D3)</f>
        <v>0</v>
      </c>
      <c r="E117" s="21">
        <f>('65over Male Hdcp Finals'!E3:E3)</f>
        <v>0</v>
      </c>
      <c r="F117" s="21">
        <f>('65over Male Hdcp Finals'!F3:F3)</f>
        <v>175</v>
      </c>
      <c r="G117" s="21">
        <f>('65over Male Hdcp Finals'!G3:G3)</f>
        <v>133</v>
      </c>
      <c r="H117" s="21">
        <f>('65over Male Hdcp Finals'!H3:H3)</f>
        <v>188</v>
      </c>
      <c r="I117" s="21">
        <f>('65over Male Hdcp Finals'!I3:I3)</f>
        <v>171</v>
      </c>
      <c r="J117" s="21">
        <f>('65over Male Hdcp Finals'!J3:J3)</f>
        <v>492</v>
      </c>
      <c r="K117" s="32">
        <f>('65over Male Hdcp Finals'!N3:N3)</f>
        <v>108</v>
      </c>
      <c r="L117" s="32">
        <f>('65over Male Hdcp Finals'!O3:O3)</f>
        <v>600</v>
      </c>
    </row>
    <row r="118" spans="1:15" x14ac:dyDescent="0.25">
      <c r="A118" s="136" t="s">
        <v>10</v>
      </c>
      <c r="B118" s="23">
        <f>('65over Male Hdcp Finals'!B4:B4)</f>
        <v>0</v>
      </c>
      <c r="C118" s="23">
        <f>('65over Male Hdcp Finals'!C4:C4)</f>
        <v>0</v>
      </c>
      <c r="D118" s="23">
        <f>('65over Male Hdcp Finals'!D4:D4)</f>
        <v>0</v>
      </c>
      <c r="E118" s="23">
        <f>('65over Male Hdcp Finals'!E4:E4)</f>
        <v>0</v>
      </c>
      <c r="F118" s="23">
        <f>('65over Male Hdcp Finals'!F4:F4)</f>
        <v>0</v>
      </c>
      <c r="G118" s="23">
        <f>('65over Male Hdcp Finals'!G4:G4)</f>
        <v>0</v>
      </c>
      <c r="H118" s="23">
        <f>('65over Male Hdcp Finals'!H4:H4)</f>
        <v>0</v>
      </c>
      <c r="I118" s="23">
        <f>('65over Male Hdcp Finals'!I4:I4)</f>
        <v>0</v>
      </c>
      <c r="J118" s="23">
        <f>('65over Male Hdcp Finals'!J4:J4)</f>
        <v>0</v>
      </c>
      <c r="K118" s="244">
        <f>('65over Male Hdcp Finals'!N4:N4)</f>
        <v>0</v>
      </c>
      <c r="L118" s="244">
        <f>('65over Male Hdcp Finals'!O4:O4)</f>
        <v>0</v>
      </c>
    </row>
    <row r="119" spans="1:15" ht="16.5" thickBot="1" x14ac:dyDescent="0.3">
      <c r="A119" s="137" t="s">
        <v>11</v>
      </c>
      <c r="B119" s="25">
        <f>('65over Male Hdcp Finals'!B5:B5)</f>
        <v>0</v>
      </c>
      <c r="C119" s="25">
        <f>('65over Male Hdcp Finals'!C5:C5)</f>
        <v>0</v>
      </c>
      <c r="D119" s="25">
        <f>('65over Male Hdcp Finals'!D5:D5)</f>
        <v>0</v>
      </c>
      <c r="E119" s="25">
        <f>('65over Male Hdcp Finals'!E5:E5)</f>
        <v>0</v>
      </c>
      <c r="F119" s="25">
        <f>('65over Male Hdcp Finals'!F5:F5)</f>
        <v>0</v>
      </c>
      <c r="G119" s="25">
        <f>('65over Male Hdcp Finals'!G5:G5)</f>
        <v>0</v>
      </c>
      <c r="H119" s="25">
        <f>('65over Male Hdcp Finals'!H5:H5)</f>
        <v>0</v>
      </c>
      <c r="I119" s="25">
        <f>('65over Male Hdcp Finals'!I5:I5)</f>
        <v>0</v>
      </c>
      <c r="J119" s="25">
        <f>('65over Male Hdcp Finals'!J5:J5)</f>
        <v>0</v>
      </c>
      <c r="K119" s="295">
        <f>('65over Male Hdcp Finals'!N5:N5)</f>
        <v>0</v>
      </c>
      <c r="L119" s="245">
        <f>('65over Male Hdcp Finals'!O5:O5)</f>
        <v>0</v>
      </c>
      <c r="M119" s="245">
        <f>('65over Male Hdcp Finals'!P4:P4)</f>
        <v>0</v>
      </c>
      <c r="N119" s="245">
        <f>('65over Male Hdcp Finals'!Q4:Q4)</f>
        <v>0</v>
      </c>
      <c r="O119" s="245">
        <f>('65over Male Hdcp Finals'!R4:R4)</f>
        <v>0</v>
      </c>
    </row>
    <row r="122" spans="1:15" ht="16.5" thickBot="1" x14ac:dyDescent="0.3">
      <c r="A122" s="374" t="s">
        <v>122</v>
      </c>
      <c r="B122" s="374"/>
      <c r="C122" s="374"/>
      <c r="D122" s="374"/>
      <c r="E122" s="374"/>
      <c r="F122" s="374"/>
      <c r="G122" s="374"/>
      <c r="H122" s="374"/>
      <c r="I122" s="374"/>
      <c r="J122" s="374"/>
      <c r="K122" s="374"/>
      <c r="L122" s="374"/>
    </row>
    <row r="123" spans="1:15" x14ac:dyDescent="0.25">
      <c r="A123" s="317" t="s">
        <v>12</v>
      </c>
      <c r="B123" s="12" t="s">
        <v>7</v>
      </c>
      <c r="C123" s="6" t="s">
        <v>6</v>
      </c>
      <c r="D123" s="339" t="s">
        <v>0</v>
      </c>
      <c r="E123" s="339" t="s">
        <v>4</v>
      </c>
      <c r="F123" s="6" t="s">
        <v>5</v>
      </c>
      <c r="G123" s="6" t="s">
        <v>5</v>
      </c>
      <c r="H123" s="6" t="s">
        <v>5</v>
      </c>
      <c r="I123" s="339" t="s">
        <v>2</v>
      </c>
      <c r="J123" s="5" t="s">
        <v>14</v>
      </c>
    </row>
    <row r="124" spans="1:15" ht="16.5" thickBot="1" x14ac:dyDescent="0.3">
      <c r="A124" s="318"/>
      <c r="B124" s="14" t="s">
        <v>16</v>
      </c>
      <c r="C124" s="15" t="s">
        <v>16</v>
      </c>
      <c r="D124" s="340"/>
      <c r="E124" s="340"/>
      <c r="F124" s="15">
        <v>1</v>
      </c>
      <c r="G124" s="15">
        <v>2</v>
      </c>
      <c r="H124" s="15">
        <v>3</v>
      </c>
      <c r="I124" s="340"/>
      <c r="J124" s="13" t="s">
        <v>2</v>
      </c>
    </row>
    <row r="125" spans="1:15" ht="16.5" thickBot="1" x14ac:dyDescent="0.3">
      <c r="A125" s="135" t="s">
        <v>9</v>
      </c>
      <c r="B125" s="21" t="str">
        <f>('65over Male Scratch Finals'!B3:B3)</f>
        <v>Williams</v>
      </c>
      <c r="C125" s="21" t="str">
        <f>('65over Male Scratch Finals'!C3:C3)</f>
        <v>Walter</v>
      </c>
      <c r="D125" s="21">
        <f>('65over Male Scratch Finals'!D3:D3)</f>
        <v>0</v>
      </c>
      <c r="E125" s="21">
        <f>('65over Male Scratch Finals'!E3:E3)</f>
        <v>0</v>
      </c>
      <c r="F125" s="21">
        <f>('65over Male Scratch Finals'!F3:F3)</f>
        <v>171</v>
      </c>
      <c r="G125" s="21">
        <f>('65over Male Scratch Finals'!G3:G3)</f>
        <v>179</v>
      </c>
      <c r="H125" s="21">
        <f>('65over Male Scratch Finals'!H3:H3)</f>
        <v>142</v>
      </c>
      <c r="I125" s="21">
        <f>('65over Male Scratch Finals'!I3:I3)</f>
        <v>492</v>
      </c>
      <c r="J125" s="21">
        <f>('65over Male Scratch Finals'!J3:J3)</f>
        <v>492</v>
      </c>
    </row>
    <row r="126" spans="1:15" ht="16.5" thickBot="1" x14ac:dyDescent="0.3">
      <c r="A126" s="241" t="s">
        <v>10</v>
      </c>
      <c r="B126" s="242">
        <f>('65over Male Scratch Finals'!B4:B4)</f>
        <v>0</v>
      </c>
      <c r="C126" s="242">
        <f>('65over Male Scratch Finals'!C4:C4)</f>
        <v>0</v>
      </c>
      <c r="D126" s="242">
        <f>('65over Male Scratch Finals'!D4:D4)</f>
        <v>0</v>
      </c>
      <c r="E126" s="242">
        <f>('65over Male Scratch Finals'!E4:E4)</f>
        <v>0</v>
      </c>
      <c r="F126" s="242">
        <f>('65over Male Scratch Finals'!F4:F4)</f>
        <v>0</v>
      </c>
      <c r="G126" s="242">
        <f>('65over Male Scratch Finals'!G4:G4)</f>
        <v>0</v>
      </c>
      <c r="H126" s="242">
        <f>('65over Male Scratch Finals'!H4:H4)</f>
        <v>0</v>
      </c>
      <c r="I126" s="242">
        <f>('65over Male Scratch Finals'!I4:I4)</f>
        <v>0</v>
      </c>
      <c r="J126" s="242">
        <f>('65over Male Scratch Finals'!J4:J4)</f>
        <v>0</v>
      </c>
    </row>
    <row r="127" spans="1:15" ht="16.5" thickBot="1" x14ac:dyDescent="0.3">
      <c r="A127" s="137" t="s">
        <v>11</v>
      </c>
      <c r="B127" s="243">
        <f>('65over Male Scratch Finals'!B5:B5)</f>
        <v>0</v>
      </c>
      <c r="C127" s="243">
        <f>('65over Male Scratch Finals'!C5:C5)</f>
        <v>0</v>
      </c>
      <c r="D127" s="243">
        <f>('65over Male Scratch Finals'!D5:D5)</f>
        <v>0</v>
      </c>
      <c r="E127" s="243">
        <f>('65over Male Scratch Finals'!E5:E5)</f>
        <v>0</v>
      </c>
      <c r="F127" s="243">
        <f>('65over Male Scratch Finals'!F5:F5)</f>
        <v>0</v>
      </c>
      <c r="G127" s="243">
        <f>('65over Male Scratch Finals'!G5:G5)</f>
        <v>0</v>
      </c>
      <c r="H127" s="243">
        <f>('65over Male Scratch Finals'!H5:H5)</f>
        <v>0</v>
      </c>
      <c r="I127" s="243">
        <f>('65over Male Scratch Finals'!I5:I5)</f>
        <v>0</v>
      </c>
      <c r="J127" s="243">
        <f>('65over Male Scratch Finals'!J5:J5)</f>
        <v>0</v>
      </c>
      <c r="K127" s="1"/>
      <c r="L127" s="1"/>
    </row>
  </sheetData>
  <mergeCells count="89">
    <mergeCell ref="A107:A108"/>
    <mergeCell ref="A114:L114"/>
    <mergeCell ref="A115:A116"/>
    <mergeCell ref="A122:L122"/>
    <mergeCell ref="A123:A124"/>
    <mergeCell ref="I107:I108"/>
    <mergeCell ref="D123:D124"/>
    <mergeCell ref="E123:E124"/>
    <mergeCell ref="I123:I124"/>
    <mergeCell ref="J115:J116"/>
    <mergeCell ref="K115:K116"/>
    <mergeCell ref="F115:F116"/>
    <mergeCell ref="E115:E116"/>
    <mergeCell ref="D115:D116"/>
    <mergeCell ref="D107:D108"/>
    <mergeCell ref="E107:E108"/>
    <mergeCell ref="A83:A84"/>
    <mergeCell ref="A90:L90"/>
    <mergeCell ref="A91:A92"/>
    <mergeCell ref="A98:L98"/>
    <mergeCell ref="A99:A100"/>
    <mergeCell ref="A106:L106"/>
    <mergeCell ref="A66:L66"/>
    <mergeCell ref="N66:N67"/>
    <mergeCell ref="A67:A68"/>
    <mergeCell ref="A74:L74"/>
    <mergeCell ref="A75:A76"/>
    <mergeCell ref="A82:L82"/>
    <mergeCell ref="J99:J100"/>
    <mergeCell ref="I91:I92"/>
    <mergeCell ref="D91:D92"/>
    <mergeCell ref="E91:E92"/>
    <mergeCell ref="D99:D100"/>
    <mergeCell ref="K99:K100"/>
    <mergeCell ref="D83:D84"/>
    <mergeCell ref="J83:J84"/>
    <mergeCell ref="K83:K84"/>
    <mergeCell ref="A65:L65"/>
    <mergeCell ref="A50:A51"/>
    <mergeCell ref="D50:D51"/>
    <mergeCell ref="E50:E51"/>
    <mergeCell ref="F50:F51"/>
    <mergeCell ref="J50:J51"/>
    <mergeCell ref="K50:K51"/>
    <mergeCell ref="A57:L57"/>
    <mergeCell ref="A58:A59"/>
    <mergeCell ref="D58:D59"/>
    <mergeCell ref="E58:E59"/>
    <mergeCell ref="I58:I59"/>
    <mergeCell ref="A49:L49"/>
    <mergeCell ref="A34:A35"/>
    <mergeCell ref="D34:D35"/>
    <mergeCell ref="E34:E35"/>
    <mergeCell ref="F34:F35"/>
    <mergeCell ref="J34:J35"/>
    <mergeCell ref="K34:K35"/>
    <mergeCell ref="A41:L41"/>
    <mergeCell ref="A42:A43"/>
    <mergeCell ref="D42:D43"/>
    <mergeCell ref="E42:E43"/>
    <mergeCell ref="I42:I43"/>
    <mergeCell ref="A33:L33"/>
    <mergeCell ref="A18:A19"/>
    <mergeCell ref="D18:D19"/>
    <mergeCell ref="E18:E19"/>
    <mergeCell ref="F18:F19"/>
    <mergeCell ref="J18:J19"/>
    <mergeCell ref="K18:K19"/>
    <mergeCell ref="A25:L25"/>
    <mergeCell ref="A26:A27"/>
    <mergeCell ref="D26:D27"/>
    <mergeCell ref="E26:E27"/>
    <mergeCell ref="I26:I27"/>
    <mergeCell ref="D67:D68"/>
    <mergeCell ref="J67:J68"/>
    <mergeCell ref="K67:K68"/>
    <mergeCell ref="A17:L17"/>
    <mergeCell ref="A1:L1"/>
    <mergeCell ref="A2:A3"/>
    <mergeCell ref="D2:D3"/>
    <mergeCell ref="E2:E3"/>
    <mergeCell ref="F2:F3"/>
    <mergeCell ref="J2:J3"/>
    <mergeCell ref="K2:K3"/>
    <mergeCell ref="A9:L9"/>
    <mergeCell ref="A10:A11"/>
    <mergeCell ref="D10:D11"/>
    <mergeCell ref="E10:E11"/>
    <mergeCell ref="I10:I11"/>
  </mergeCells>
  <printOptions horizontalCentered="1" verticalCentered="1"/>
  <pageMargins left="0.25" right="0" top="0.5" bottom="0.5" header="0" footer="0"/>
  <pageSetup scale="72" fitToHeight="2" orientation="portrait" r:id="rId1"/>
  <headerFooter>
    <oddHeader>&amp;L&amp;12ABC East Lanes, Harrisburg PA&amp;R&amp;12 2014 Keystone State Games</oddHeader>
    <oddFooter>&amp;L&amp;12Printed &amp;D
Time &amp;T&amp;C&amp;12Finals Report&amp;R&amp;12&amp;P of &amp;[2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view="pageLayout" topLeftCell="A87" zoomScaleNormal="85" workbookViewId="0">
      <selection activeCell="G115" sqref="G115"/>
    </sheetView>
  </sheetViews>
  <sheetFormatPr defaultRowHeight="15" x14ac:dyDescent="0.2"/>
  <cols>
    <col min="1" max="2" width="6.7109375" style="3" customWidth="1"/>
    <col min="3" max="4" width="14.7109375" style="3" customWidth="1"/>
    <col min="5" max="6" width="6.7109375" style="53" customWidth="1"/>
    <col min="7" max="7" width="6.7109375" style="3" customWidth="1"/>
    <col min="8" max="9" width="14.7109375" style="3" customWidth="1"/>
    <col min="10" max="16384" width="9.140625" style="3"/>
  </cols>
  <sheetData>
    <row r="1" spans="1:9" ht="23.25" x14ac:dyDescent="0.35">
      <c r="A1" s="378" t="s">
        <v>175</v>
      </c>
      <c r="B1" s="378"/>
      <c r="C1" s="378"/>
      <c r="D1" s="378"/>
      <c r="E1" s="378"/>
      <c r="F1" s="378"/>
      <c r="G1" s="378"/>
      <c r="H1" s="378"/>
      <c r="I1" s="378"/>
    </row>
    <row r="2" spans="1:9" ht="16.5" customHeight="1" thickBot="1" x14ac:dyDescent="0.25"/>
    <row r="3" spans="1:9" ht="16.5" customHeight="1" thickBot="1" x14ac:dyDescent="0.3">
      <c r="A3" s="58" t="s">
        <v>42</v>
      </c>
      <c r="B3" s="58" t="s">
        <v>4</v>
      </c>
      <c r="C3" s="386" t="s">
        <v>41</v>
      </c>
      <c r="D3" s="386"/>
      <c r="E3" s="34"/>
      <c r="F3" s="58" t="s">
        <v>42</v>
      </c>
      <c r="G3" s="58" t="s">
        <v>4</v>
      </c>
      <c r="H3" s="386" t="s">
        <v>40</v>
      </c>
      <c r="I3" s="386"/>
    </row>
    <row r="4" spans="1:9" ht="16.5" customHeight="1" x14ac:dyDescent="0.2">
      <c r="A4" s="48"/>
      <c r="B4" s="78"/>
      <c r="C4" s="231"/>
      <c r="D4" s="231"/>
      <c r="E4" s="41"/>
      <c r="F4" s="60"/>
      <c r="G4" s="78"/>
      <c r="H4" s="239"/>
      <c r="I4" s="239"/>
    </row>
    <row r="5" spans="1:9" ht="16.5" customHeight="1" x14ac:dyDescent="0.2">
      <c r="A5" s="60"/>
      <c r="B5" s="78"/>
      <c r="C5" s="234"/>
      <c r="D5" s="234"/>
      <c r="E5" s="41"/>
      <c r="F5" s="60"/>
      <c r="G5" s="78"/>
      <c r="H5" s="234"/>
      <c r="I5" s="234"/>
    </row>
    <row r="6" spans="1:9" ht="16.5" customHeight="1" x14ac:dyDescent="0.2">
      <c r="A6" s="60"/>
      <c r="B6" s="78"/>
      <c r="C6" s="206"/>
      <c r="D6" s="206"/>
      <c r="E6" s="41"/>
      <c r="F6" s="60"/>
      <c r="G6" s="78"/>
      <c r="H6" s="206"/>
      <c r="I6" s="206"/>
    </row>
    <row r="7" spans="1:9" ht="16.5" customHeight="1" x14ac:dyDescent="0.2">
      <c r="A7" s="49"/>
      <c r="B7" s="79"/>
      <c r="C7" s="39"/>
      <c r="D7" s="40"/>
      <c r="E7" s="38"/>
      <c r="F7" s="67"/>
      <c r="G7" s="79"/>
      <c r="H7" s="39"/>
      <c r="I7" s="40"/>
    </row>
    <row r="8" spans="1:9" ht="16.5" customHeight="1" thickBot="1" x14ac:dyDescent="0.25">
      <c r="A8" s="50"/>
      <c r="B8" s="80"/>
      <c r="C8" s="46"/>
      <c r="D8" s="47"/>
      <c r="E8" s="38"/>
      <c r="F8" s="68"/>
      <c r="G8" s="80"/>
      <c r="H8" s="44"/>
      <c r="I8" s="45"/>
    </row>
    <row r="9" spans="1:9" ht="16.5" customHeight="1" x14ac:dyDescent="0.2">
      <c r="B9" s="41"/>
      <c r="C9" s="41"/>
      <c r="D9" s="41"/>
      <c r="E9" s="38"/>
      <c r="F9" s="38"/>
      <c r="G9" s="41"/>
      <c r="H9" s="41"/>
      <c r="I9" s="41"/>
    </row>
    <row r="10" spans="1:9" ht="16.5" customHeight="1" thickBot="1" x14ac:dyDescent="0.25"/>
    <row r="11" spans="1:9" ht="16.5" customHeight="1" thickBot="1" x14ac:dyDescent="0.3">
      <c r="A11" s="58" t="s">
        <v>42</v>
      </c>
      <c r="B11" s="58" t="s">
        <v>4</v>
      </c>
      <c r="C11" s="386" t="s">
        <v>17</v>
      </c>
      <c r="D11" s="386"/>
      <c r="E11" s="34"/>
      <c r="F11" s="58" t="s">
        <v>42</v>
      </c>
      <c r="G11" s="58" t="s">
        <v>4</v>
      </c>
      <c r="H11" s="386" t="s">
        <v>18</v>
      </c>
      <c r="I11" s="386"/>
    </row>
    <row r="12" spans="1:9" ht="16.5" customHeight="1" x14ac:dyDescent="0.2">
      <c r="A12" s="48"/>
      <c r="B12" s="78"/>
      <c r="C12" s="228"/>
      <c r="D12" s="228"/>
      <c r="E12" s="37"/>
      <c r="F12" s="71"/>
      <c r="G12" s="78"/>
      <c r="H12" s="234"/>
      <c r="I12" s="234"/>
    </row>
    <row r="13" spans="1:9" ht="16.5" customHeight="1" x14ac:dyDescent="0.2">
      <c r="A13" s="60"/>
      <c r="B13" s="78"/>
      <c r="C13" s="218"/>
      <c r="D13" s="218"/>
      <c r="E13" s="37"/>
      <c r="F13" s="71"/>
      <c r="G13" s="78"/>
      <c r="H13" s="234"/>
      <c r="I13" s="234"/>
    </row>
    <row r="14" spans="1:9" ht="16.5" customHeight="1" x14ac:dyDescent="0.2">
      <c r="A14" s="60"/>
      <c r="B14" s="78"/>
      <c r="C14" s="39"/>
      <c r="D14" s="40"/>
      <c r="E14" s="37"/>
      <c r="F14" s="71"/>
      <c r="G14" s="78"/>
      <c r="H14" s="39"/>
      <c r="I14" s="40"/>
    </row>
    <row r="15" spans="1:9" ht="16.5" customHeight="1" x14ac:dyDescent="0.2">
      <c r="A15" s="49"/>
      <c r="B15" s="79"/>
      <c r="C15" s="39"/>
      <c r="D15" s="40"/>
      <c r="E15" s="37"/>
      <c r="F15" s="69"/>
      <c r="G15" s="79"/>
      <c r="H15" s="39"/>
      <c r="I15" s="40"/>
    </row>
    <row r="16" spans="1:9" ht="16.5" customHeight="1" thickBot="1" x14ac:dyDescent="0.25">
      <c r="A16" s="50"/>
      <c r="B16" s="80"/>
      <c r="C16" s="46"/>
      <c r="D16" s="47"/>
      <c r="E16" s="37"/>
      <c r="F16" s="70"/>
      <c r="G16" s="80"/>
      <c r="H16" s="46"/>
      <c r="I16" s="47"/>
    </row>
    <row r="17" spans="1:16" ht="16.5" customHeight="1" x14ac:dyDescent="0.2"/>
    <row r="18" spans="1:16" ht="16.5" customHeight="1" thickBot="1" x14ac:dyDescent="0.25"/>
    <row r="19" spans="1:16" ht="16.5" customHeight="1" thickBot="1" x14ac:dyDescent="0.3">
      <c r="A19" s="58" t="s">
        <v>42</v>
      </c>
      <c r="B19" s="58" t="s">
        <v>4</v>
      </c>
      <c r="C19" s="386" t="s">
        <v>19</v>
      </c>
      <c r="D19" s="386"/>
      <c r="E19" s="34"/>
      <c r="F19" s="58" t="s">
        <v>42</v>
      </c>
      <c r="G19" s="58" t="s">
        <v>4</v>
      </c>
      <c r="H19" s="386" t="s">
        <v>20</v>
      </c>
      <c r="I19" s="386"/>
    </row>
    <row r="20" spans="1:16" ht="16.5" customHeight="1" x14ac:dyDescent="0.2">
      <c r="A20" s="48"/>
      <c r="B20" s="170"/>
      <c r="C20" s="228"/>
      <c r="D20" s="228"/>
      <c r="E20" s="37"/>
      <c r="F20" s="57"/>
      <c r="G20" s="159"/>
      <c r="H20" s="231"/>
      <c r="I20" s="231"/>
    </row>
    <row r="21" spans="1:16" ht="16.5" customHeight="1" x14ac:dyDescent="0.2">
      <c r="A21" s="49"/>
      <c r="B21" s="79"/>
      <c r="C21" s="234"/>
      <c r="D21" s="234"/>
      <c r="E21" s="37"/>
      <c r="F21" s="61"/>
      <c r="G21" s="160"/>
      <c r="H21" s="234"/>
      <c r="I21" s="234"/>
    </row>
    <row r="22" spans="1:16" ht="16.5" customHeight="1" x14ac:dyDescent="0.2">
      <c r="A22" s="49"/>
      <c r="B22" s="79"/>
      <c r="C22" s="250"/>
      <c r="D22" s="250"/>
      <c r="E22" s="37"/>
      <c r="F22" s="39"/>
      <c r="G22" s="161"/>
      <c r="H22" s="234"/>
      <c r="I22" s="234"/>
    </row>
    <row r="23" spans="1:16" ht="16.5" customHeight="1" x14ac:dyDescent="0.2">
      <c r="A23" s="49"/>
      <c r="B23" s="79"/>
      <c r="C23" s="42"/>
      <c r="D23" s="43"/>
      <c r="E23" s="37"/>
      <c r="F23" s="39"/>
      <c r="G23" s="161"/>
      <c r="H23" s="42"/>
      <c r="I23" s="43"/>
    </row>
    <row r="24" spans="1:16" ht="16.5" customHeight="1" thickBot="1" x14ac:dyDescent="0.25">
      <c r="A24" s="50"/>
      <c r="B24" s="80"/>
      <c r="C24" s="46"/>
      <c r="D24" s="47"/>
      <c r="E24" s="37"/>
      <c r="F24" s="46"/>
      <c r="G24" s="162"/>
      <c r="H24" s="44"/>
      <c r="I24" s="45"/>
    </row>
    <row r="25" spans="1:16" s="53" customFormat="1" ht="16.5" customHeight="1" x14ac:dyDescent="0.2">
      <c r="A25" s="38"/>
      <c r="B25" s="38"/>
      <c r="C25" s="37"/>
      <c r="D25" s="37"/>
      <c r="E25" s="37"/>
      <c r="F25" s="37"/>
      <c r="G25" s="38"/>
      <c r="H25" s="37"/>
      <c r="I25" s="37"/>
      <c r="O25" s="3"/>
      <c r="P25" s="3"/>
    </row>
    <row r="26" spans="1:16" ht="16.5" customHeight="1" thickBot="1" x14ac:dyDescent="0.25"/>
    <row r="27" spans="1:16" ht="16.5" customHeight="1" thickBot="1" x14ac:dyDescent="0.3">
      <c r="A27" s="58" t="s">
        <v>42</v>
      </c>
      <c r="B27" s="58" t="s">
        <v>4</v>
      </c>
      <c r="C27" s="386" t="s">
        <v>21</v>
      </c>
      <c r="D27" s="386"/>
      <c r="E27" s="34"/>
      <c r="F27" s="58" t="s">
        <v>42</v>
      </c>
      <c r="G27" s="58" t="s">
        <v>4</v>
      </c>
      <c r="H27" s="386" t="s">
        <v>22</v>
      </c>
      <c r="I27" s="386"/>
    </row>
    <row r="28" spans="1:16" ht="16.5" customHeight="1" x14ac:dyDescent="0.2">
      <c r="A28" s="48"/>
      <c r="B28" s="78"/>
      <c r="C28" s="231"/>
      <c r="D28" s="231"/>
      <c r="E28" s="37"/>
      <c r="F28" s="71"/>
      <c r="G28" s="78"/>
      <c r="H28" s="234"/>
      <c r="I28" s="234"/>
    </row>
    <row r="29" spans="1:16" ht="16.5" customHeight="1" x14ac:dyDescent="0.2">
      <c r="A29" s="60"/>
      <c r="B29" s="78"/>
      <c r="C29" s="234"/>
      <c r="D29" s="234"/>
      <c r="E29" s="37"/>
      <c r="F29" s="71"/>
      <c r="G29" s="78"/>
      <c r="H29" s="234"/>
      <c r="I29" s="234"/>
    </row>
    <row r="30" spans="1:16" ht="16.5" customHeight="1" x14ac:dyDescent="0.2">
      <c r="A30" s="60"/>
      <c r="B30" s="78"/>
      <c r="C30" s="234"/>
      <c r="D30" s="234"/>
      <c r="E30" s="37"/>
      <c r="F30" s="71"/>
      <c r="G30" s="78"/>
      <c r="H30" s="237"/>
      <c r="I30" s="238"/>
    </row>
    <row r="31" spans="1:16" ht="16.5" customHeight="1" x14ac:dyDescent="0.2">
      <c r="A31" s="49"/>
      <c r="B31" s="79"/>
      <c r="C31" s="206"/>
      <c r="D31" s="206"/>
      <c r="E31" s="37"/>
      <c r="F31" s="69"/>
      <c r="G31" s="79"/>
      <c r="H31" s="42"/>
      <c r="I31" s="43"/>
    </row>
    <row r="32" spans="1:16" ht="16.5" customHeight="1" thickBot="1" x14ac:dyDescent="0.25">
      <c r="A32" s="50"/>
      <c r="B32" s="80"/>
      <c r="C32" s="206"/>
      <c r="D32" s="206"/>
      <c r="E32" s="37"/>
      <c r="F32" s="70"/>
      <c r="G32" s="80"/>
      <c r="H32" s="46"/>
      <c r="I32" s="47"/>
    </row>
    <row r="33" spans="1:9" ht="16.5" customHeight="1" x14ac:dyDescent="0.2">
      <c r="B33" s="53"/>
    </row>
    <row r="34" spans="1:9" ht="16.5" customHeight="1" thickBot="1" x14ac:dyDescent="0.25">
      <c r="D34" s="53"/>
    </row>
    <row r="35" spans="1:9" ht="16.5" customHeight="1" thickBot="1" x14ac:dyDescent="0.3">
      <c r="A35" s="58" t="s">
        <v>42</v>
      </c>
      <c r="B35" s="58" t="s">
        <v>4</v>
      </c>
      <c r="C35" s="386" t="s">
        <v>23</v>
      </c>
      <c r="D35" s="386"/>
      <c r="E35" s="34"/>
      <c r="F35" s="58" t="s">
        <v>42</v>
      </c>
      <c r="G35" s="58" t="s">
        <v>4</v>
      </c>
      <c r="H35" s="386" t="s">
        <v>24</v>
      </c>
      <c r="I35" s="386"/>
    </row>
    <row r="36" spans="1:9" ht="16.5" customHeight="1" x14ac:dyDescent="0.2">
      <c r="A36" s="48"/>
      <c r="B36" s="78"/>
      <c r="C36" s="234"/>
      <c r="D36" s="234"/>
      <c r="E36" s="37"/>
      <c r="F36" s="71"/>
      <c r="G36" s="78"/>
      <c r="H36" s="234"/>
      <c r="I36" s="234"/>
    </row>
    <row r="37" spans="1:9" ht="16.5" customHeight="1" x14ac:dyDescent="0.2">
      <c r="A37" s="60"/>
      <c r="B37" s="78"/>
      <c r="C37" s="218"/>
      <c r="D37" s="218"/>
      <c r="E37" s="37"/>
      <c r="F37" s="71"/>
      <c r="G37" s="78"/>
      <c r="H37" s="234"/>
      <c r="I37" s="234"/>
    </row>
    <row r="38" spans="1:9" ht="16.5" customHeight="1" x14ac:dyDescent="0.2">
      <c r="A38" s="60"/>
      <c r="B38" s="78"/>
      <c r="C38" s="219"/>
      <c r="D38" s="219"/>
      <c r="E38" s="37"/>
      <c r="F38" s="71"/>
      <c r="G38" s="78"/>
      <c r="H38" s="234"/>
      <c r="I38" s="234"/>
    </row>
    <row r="39" spans="1:9" ht="16.5" customHeight="1" x14ac:dyDescent="0.2">
      <c r="A39" s="49"/>
      <c r="B39" s="79"/>
      <c r="C39" s="234"/>
      <c r="D39" s="234"/>
      <c r="E39" s="37"/>
      <c r="F39" s="69"/>
      <c r="G39" s="79"/>
      <c r="H39" s="234"/>
      <c r="I39" s="234"/>
    </row>
    <row r="40" spans="1:9" ht="16.5" customHeight="1" thickBot="1" x14ac:dyDescent="0.25">
      <c r="A40" s="50"/>
      <c r="B40" s="80"/>
      <c r="C40" s="46"/>
      <c r="D40" s="47"/>
      <c r="E40" s="37"/>
      <c r="F40" s="70"/>
      <c r="G40" s="80"/>
      <c r="H40" s="46"/>
      <c r="I40" s="47"/>
    </row>
    <row r="41" spans="1:9" ht="23.25" x14ac:dyDescent="0.35">
      <c r="A41" s="378" t="s">
        <v>176</v>
      </c>
      <c r="B41" s="378"/>
      <c r="C41" s="378"/>
      <c r="D41" s="378"/>
      <c r="E41" s="378"/>
      <c r="F41" s="378"/>
      <c r="G41" s="378"/>
      <c r="H41" s="378"/>
      <c r="I41" s="378"/>
    </row>
    <row r="42" spans="1:9" ht="16.5" customHeight="1" thickBot="1" x14ac:dyDescent="0.25"/>
    <row r="43" spans="1:9" ht="16.5" customHeight="1" thickBot="1" x14ac:dyDescent="0.3">
      <c r="A43" s="58" t="s">
        <v>42</v>
      </c>
      <c r="B43" s="58" t="s">
        <v>4</v>
      </c>
      <c r="C43" s="386" t="s">
        <v>25</v>
      </c>
      <c r="D43" s="386"/>
      <c r="E43" s="34"/>
      <c r="F43" s="58" t="s">
        <v>42</v>
      </c>
      <c r="G43" s="58" t="s">
        <v>4</v>
      </c>
      <c r="H43" s="386" t="s">
        <v>26</v>
      </c>
      <c r="I43" s="386"/>
    </row>
    <row r="44" spans="1:9" ht="16.5" customHeight="1" x14ac:dyDescent="0.2">
      <c r="A44" s="48"/>
      <c r="B44" s="64"/>
      <c r="C44" s="231"/>
      <c r="D44" s="231"/>
      <c r="E44" s="37"/>
      <c r="F44" s="71"/>
      <c r="G44" s="64"/>
      <c r="H44" s="231"/>
      <c r="I44" s="231"/>
    </row>
    <row r="45" spans="1:9" ht="16.5" customHeight="1" x14ac:dyDescent="0.2">
      <c r="A45" s="49"/>
      <c r="B45" s="65"/>
      <c r="C45" s="234"/>
      <c r="D45" s="234"/>
      <c r="E45" s="37"/>
      <c r="F45" s="69"/>
      <c r="G45" s="65"/>
      <c r="H45" s="206"/>
      <c r="I45" s="206"/>
    </row>
    <row r="46" spans="1:9" ht="16.5" customHeight="1" x14ac:dyDescent="0.2">
      <c r="A46" s="82"/>
      <c r="B46" s="83"/>
      <c r="C46" s="29"/>
      <c r="D46" s="29"/>
      <c r="E46" s="37"/>
      <c r="F46" s="84"/>
      <c r="G46" s="83"/>
      <c r="H46" s="206"/>
      <c r="I46" s="206"/>
    </row>
    <row r="47" spans="1:9" ht="16.5" customHeight="1" x14ac:dyDescent="0.2">
      <c r="A47" s="82"/>
      <c r="B47" s="83"/>
      <c r="C47" s="42"/>
      <c r="D47" s="43"/>
      <c r="E47" s="37"/>
      <c r="F47" s="84"/>
      <c r="G47" s="83"/>
      <c r="H47" s="234"/>
      <c r="I47" s="206"/>
    </row>
    <row r="48" spans="1:9" ht="16.5" customHeight="1" thickBot="1" x14ac:dyDescent="0.25">
      <c r="A48" s="50"/>
      <c r="B48" s="66"/>
      <c r="C48" s="46"/>
      <c r="D48" s="47"/>
      <c r="E48" s="37"/>
      <c r="F48" s="70"/>
      <c r="G48" s="66"/>
      <c r="H48" s="29"/>
      <c r="I48" s="29"/>
    </row>
    <row r="49" spans="1:9" ht="16.5" customHeight="1" x14ac:dyDescent="0.2">
      <c r="A49" s="41"/>
      <c r="B49" s="38"/>
      <c r="C49" s="37"/>
      <c r="D49" s="37"/>
      <c r="E49" s="37"/>
      <c r="F49" s="37"/>
      <c r="G49" s="38"/>
      <c r="H49" s="38"/>
      <c r="I49" s="41"/>
    </row>
    <row r="50" spans="1:9" ht="16.5" customHeight="1" thickBot="1" x14ac:dyDescent="0.25"/>
    <row r="51" spans="1:9" ht="16.5" customHeight="1" thickBot="1" x14ac:dyDescent="0.3">
      <c r="A51" s="58" t="s">
        <v>42</v>
      </c>
      <c r="B51" s="58" t="s">
        <v>4</v>
      </c>
      <c r="C51" s="386" t="s">
        <v>27</v>
      </c>
      <c r="D51" s="386"/>
      <c r="E51" s="34"/>
      <c r="F51" s="58" t="s">
        <v>42</v>
      </c>
      <c r="G51" s="58" t="s">
        <v>4</v>
      </c>
      <c r="H51" s="386" t="s">
        <v>28</v>
      </c>
      <c r="I51" s="386"/>
    </row>
    <row r="52" spans="1:9" ht="16.5" customHeight="1" x14ac:dyDescent="0.2">
      <c r="A52" s="48"/>
      <c r="B52" s="64"/>
      <c r="C52" s="231"/>
      <c r="D52" s="231"/>
      <c r="E52" s="37"/>
      <c r="F52" s="71"/>
      <c r="G52" s="64"/>
      <c r="H52" s="231"/>
      <c r="I52" s="231"/>
    </row>
    <row r="53" spans="1:9" ht="16.5" customHeight="1" x14ac:dyDescent="0.2">
      <c r="A53" s="49"/>
      <c r="B53" s="65"/>
      <c r="C53" s="234"/>
      <c r="D53" s="234"/>
      <c r="E53" s="37"/>
      <c r="F53" s="69"/>
      <c r="G53" s="65"/>
      <c r="H53" s="234"/>
      <c r="I53" s="234"/>
    </row>
    <row r="54" spans="1:9" ht="16.5" customHeight="1" x14ac:dyDescent="0.2">
      <c r="A54" s="82"/>
      <c r="B54" s="83"/>
      <c r="C54" s="206"/>
      <c r="D54" s="206"/>
      <c r="E54" s="37"/>
      <c r="F54" s="84"/>
      <c r="G54" s="83"/>
      <c r="H54" s="226"/>
      <c r="I54" s="226"/>
    </row>
    <row r="55" spans="1:9" ht="16.5" customHeight="1" x14ac:dyDescent="0.2">
      <c r="A55" s="82"/>
      <c r="B55" s="83"/>
      <c r="C55" s="39"/>
      <c r="D55" s="40"/>
      <c r="E55" s="37"/>
      <c r="F55" s="84"/>
      <c r="G55" s="83"/>
      <c r="H55" s="226"/>
      <c r="I55" s="226"/>
    </row>
    <row r="56" spans="1:9" ht="16.5" customHeight="1" thickBot="1" x14ac:dyDescent="0.25">
      <c r="A56" s="50"/>
      <c r="B56" s="66"/>
      <c r="C56" s="46"/>
      <c r="D56" s="47"/>
      <c r="E56" s="37"/>
      <c r="F56" s="70"/>
      <c r="G56" s="66"/>
      <c r="H56" s="44"/>
      <c r="I56" s="45"/>
    </row>
    <row r="57" spans="1:9" ht="16.5" customHeight="1" x14ac:dyDescent="0.2">
      <c r="A57" s="41"/>
      <c r="B57" s="38"/>
      <c r="C57" s="37"/>
      <c r="D57" s="37"/>
      <c r="E57" s="37"/>
      <c r="F57" s="37"/>
      <c r="G57" s="38"/>
      <c r="H57" s="41"/>
      <c r="I57" s="41"/>
    </row>
    <row r="58" spans="1:9" ht="16.5" customHeight="1" thickBot="1" x14ac:dyDescent="0.4">
      <c r="A58" s="77"/>
      <c r="B58" s="77"/>
      <c r="C58" s="77"/>
      <c r="D58" s="77"/>
      <c r="E58" s="77"/>
      <c r="F58" s="77"/>
      <c r="G58" s="77"/>
      <c r="H58" s="77"/>
      <c r="I58" s="77"/>
    </row>
    <row r="59" spans="1:9" ht="16.5" customHeight="1" thickBot="1" x14ac:dyDescent="0.3">
      <c r="A59" s="58" t="s">
        <v>42</v>
      </c>
      <c r="B59" s="58" t="s">
        <v>4</v>
      </c>
      <c r="C59" s="388" t="s">
        <v>29</v>
      </c>
      <c r="D59" s="389"/>
      <c r="E59" s="34"/>
      <c r="F59" s="58" t="s">
        <v>42</v>
      </c>
      <c r="G59" s="58" t="s">
        <v>4</v>
      </c>
      <c r="H59" s="388" t="s">
        <v>30</v>
      </c>
      <c r="I59" s="389"/>
    </row>
    <row r="60" spans="1:9" ht="16.5" customHeight="1" x14ac:dyDescent="0.2">
      <c r="A60" s="48"/>
      <c r="B60" s="64"/>
      <c r="C60" s="235"/>
      <c r="D60" s="236"/>
      <c r="E60" s="37"/>
      <c r="F60" s="71"/>
      <c r="G60" s="64"/>
      <c r="H60" s="235"/>
      <c r="I60" s="236"/>
    </row>
    <row r="61" spans="1:9" ht="16.5" customHeight="1" x14ac:dyDescent="0.2">
      <c r="A61" s="60"/>
      <c r="B61" s="64"/>
      <c r="C61" s="237"/>
      <c r="D61" s="238"/>
      <c r="E61" s="37"/>
      <c r="F61" s="71"/>
      <c r="G61" s="64"/>
      <c r="H61" s="237"/>
      <c r="I61" s="238"/>
    </row>
    <row r="62" spans="1:9" ht="16.5" customHeight="1" x14ac:dyDescent="0.2">
      <c r="A62" s="60"/>
      <c r="B62" s="64"/>
      <c r="C62" s="42"/>
      <c r="D62" s="43"/>
      <c r="E62" s="37"/>
      <c r="F62" s="71"/>
      <c r="G62" s="64"/>
      <c r="H62" s="51"/>
      <c r="I62" s="52"/>
    </row>
    <row r="63" spans="1:9" ht="16.5" customHeight="1" x14ac:dyDescent="0.2">
      <c r="A63" s="49"/>
      <c r="B63" s="65"/>
      <c r="C63" s="39"/>
      <c r="D63" s="40"/>
      <c r="E63" s="37"/>
      <c r="F63" s="69"/>
      <c r="G63" s="65"/>
      <c r="H63" s="39"/>
      <c r="I63" s="40"/>
    </row>
    <row r="64" spans="1:9" ht="16.5" customHeight="1" thickBot="1" x14ac:dyDescent="0.25">
      <c r="A64" s="50"/>
      <c r="B64" s="66"/>
      <c r="C64" s="46"/>
      <c r="D64" s="47"/>
      <c r="E64" s="37"/>
      <c r="F64" s="70"/>
      <c r="G64" s="66"/>
      <c r="H64" s="54"/>
      <c r="I64" s="55"/>
    </row>
    <row r="65" spans="1:9" ht="16.5" customHeight="1" x14ac:dyDescent="0.2"/>
    <row r="66" spans="1:9" ht="16.5" customHeight="1" thickBot="1" x14ac:dyDescent="0.25"/>
    <row r="67" spans="1:9" ht="16.5" customHeight="1" thickBot="1" x14ac:dyDescent="0.3">
      <c r="A67" s="58" t="s">
        <v>42</v>
      </c>
      <c r="B67" s="58" t="s">
        <v>4</v>
      </c>
      <c r="C67" s="386" t="s">
        <v>31</v>
      </c>
      <c r="D67" s="386"/>
      <c r="E67" s="34"/>
      <c r="F67" s="58" t="s">
        <v>42</v>
      </c>
      <c r="G67" s="58" t="s">
        <v>4</v>
      </c>
      <c r="H67" s="386" t="s">
        <v>32</v>
      </c>
      <c r="I67" s="386"/>
    </row>
    <row r="68" spans="1:9" ht="16.5" customHeight="1" x14ac:dyDescent="0.2">
      <c r="A68" s="48"/>
      <c r="B68" s="64"/>
      <c r="C68" s="235"/>
      <c r="D68" s="236"/>
      <c r="E68" s="37"/>
      <c r="F68" s="71"/>
      <c r="G68" s="64"/>
      <c r="H68" s="235"/>
      <c r="I68" s="236"/>
    </row>
    <row r="69" spans="1:9" ht="16.5" customHeight="1" thickBot="1" x14ac:dyDescent="0.25">
      <c r="A69" s="60"/>
      <c r="B69" s="64"/>
      <c r="C69" s="237"/>
      <c r="D69" s="238"/>
      <c r="E69" s="37"/>
      <c r="F69" s="71"/>
      <c r="G69" s="64"/>
      <c r="H69" s="237"/>
      <c r="I69" s="238"/>
    </row>
    <row r="70" spans="1:9" ht="16.5" customHeight="1" x14ac:dyDescent="0.2">
      <c r="A70" s="60"/>
      <c r="B70" s="64"/>
      <c r="C70" s="235"/>
      <c r="D70" s="236"/>
      <c r="E70" s="37"/>
      <c r="F70" s="71"/>
      <c r="G70" s="64"/>
      <c r="H70" s="235"/>
      <c r="I70" s="236"/>
    </row>
    <row r="71" spans="1:9" ht="16.5" customHeight="1" x14ac:dyDescent="0.2">
      <c r="A71" s="49"/>
      <c r="B71" s="65"/>
      <c r="C71" s="39"/>
      <c r="D71" s="40"/>
      <c r="E71" s="37"/>
      <c r="F71" s="69"/>
      <c r="G71" s="65"/>
      <c r="H71" s="39"/>
      <c r="I71" s="40"/>
    </row>
    <row r="72" spans="1:9" ht="16.5" customHeight="1" thickBot="1" x14ac:dyDescent="0.25">
      <c r="A72" s="50"/>
      <c r="B72" s="66"/>
      <c r="C72" s="46"/>
      <c r="D72" s="47"/>
      <c r="E72" s="37"/>
      <c r="F72" s="70"/>
      <c r="G72" s="66"/>
      <c r="H72" s="237"/>
      <c r="I72" s="238"/>
    </row>
    <row r="73" spans="1:9" ht="16.5" customHeight="1" x14ac:dyDescent="0.2"/>
    <row r="74" spans="1:9" ht="16.5" customHeight="1" thickBot="1" x14ac:dyDescent="0.25"/>
    <row r="75" spans="1:9" ht="16.5" customHeight="1" thickBot="1" x14ac:dyDescent="0.3">
      <c r="A75" s="58" t="s">
        <v>42</v>
      </c>
      <c r="B75" s="58" t="s">
        <v>4</v>
      </c>
      <c r="C75" s="386" t="s">
        <v>33</v>
      </c>
      <c r="D75" s="386"/>
      <c r="E75" s="34"/>
      <c r="F75" s="58" t="s">
        <v>42</v>
      </c>
      <c r="G75" s="58" t="s">
        <v>4</v>
      </c>
      <c r="H75" s="386" t="s">
        <v>34</v>
      </c>
      <c r="I75" s="386"/>
    </row>
    <row r="76" spans="1:9" ht="16.5" customHeight="1" x14ac:dyDescent="0.2">
      <c r="A76" s="48"/>
      <c r="B76" s="64"/>
      <c r="C76" s="235"/>
      <c r="D76" s="236"/>
      <c r="E76" s="37"/>
      <c r="F76" s="71"/>
      <c r="G76" s="64"/>
      <c r="H76" s="235"/>
      <c r="I76" s="236"/>
    </row>
    <row r="77" spans="1:9" ht="16.5" customHeight="1" x14ac:dyDescent="0.2">
      <c r="A77" s="60"/>
      <c r="B77" s="64"/>
      <c r="C77" s="173"/>
      <c r="D77" s="174"/>
      <c r="E77" s="37"/>
      <c r="F77" s="71"/>
      <c r="G77" s="64"/>
      <c r="H77" s="173"/>
      <c r="I77" s="174"/>
    </row>
    <row r="78" spans="1:9" ht="16.5" customHeight="1" x14ac:dyDescent="0.2">
      <c r="A78" s="60"/>
      <c r="B78" s="64"/>
      <c r="C78" s="173"/>
      <c r="D78" s="174"/>
      <c r="E78" s="37"/>
      <c r="F78" s="71"/>
      <c r="G78" s="64"/>
      <c r="H78" s="39"/>
      <c r="I78" s="183"/>
    </row>
    <row r="79" spans="1:9" ht="16.5" customHeight="1" x14ac:dyDescent="0.2">
      <c r="A79" s="49"/>
      <c r="B79" s="65"/>
      <c r="C79" s="42"/>
      <c r="D79" s="43"/>
      <c r="E79" s="37"/>
      <c r="F79" s="69"/>
      <c r="G79" s="65"/>
      <c r="H79" s="39"/>
      <c r="I79" s="40"/>
    </row>
    <row r="80" spans="1:9" ht="16.5" customHeight="1" thickBot="1" x14ac:dyDescent="0.25">
      <c r="A80" s="50"/>
      <c r="B80" s="66"/>
      <c r="C80" s="44"/>
      <c r="D80" s="45"/>
      <c r="E80" s="37"/>
      <c r="F80" s="70"/>
      <c r="G80" s="66"/>
      <c r="H80" s="46"/>
      <c r="I80" s="47"/>
    </row>
    <row r="81" spans="1:17" ht="23.25" x14ac:dyDescent="0.35">
      <c r="A81" s="378" t="s">
        <v>176</v>
      </c>
      <c r="B81" s="378"/>
      <c r="C81" s="378"/>
      <c r="D81" s="378"/>
      <c r="E81" s="378"/>
      <c r="F81" s="378"/>
      <c r="G81" s="378"/>
      <c r="H81" s="378"/>
      <c r="I81" s="378"/>
    </row>
    <row r="82" spans="1:17" ht="16.5" customHeight="1" thickBot="1" x14ac:dyDescent="0.25">
      <c r="Q82" s="41"/>
    </row>
    <row r="83" spans="1:17" ht="16.5" customHeight="1" thickBot="1" x14ac:dyDescent="0.3">
      <c r="A83" s="58" t="s">
        <v>42</v>
      </c>
      <c r="B83" s="58" t="s">
        <v>4</v>
      </c>
      <c r="C83" s="386" t="s">
        <v>35</v>
      </c>
      <c r="D83" s="386"/>
      <c r="E83" s="34"/>
      <c r="F83" s="58" t="s">
        <v>42</v>
      </c>
      <c r="G83" s="58" t="s">
        <v>4</v>
      </c>
      <c r="H83" s="386" t="s">
        <v>36</v>
      </c>
      <c r="I83" s="386"/>
      <c r="Q83" s="41"/>
    </row>
    <row r="84" spans="1:17" ht="16.5" customHeight="1" thickBot="1" x14ac:dyDescent="0.25">
      <c r="A84" s="48"/>
      <c r="B84" s="64"/>
      <c r="C84" s="235" t="s">
        <v>141</v>
      </c>
      <c r="D84" s="236" t="s">
        <v>142</v>
      </c>
      <c r="E84" s="37"/>
      <c r="F84" s="71"/>
      <c r="G84" s="64"/>
      <c r="H84" s="235" t="s">
        <v>143</v>
      </c>
      <c r="I84" s="236" t="s">
        <v>142</v>
      </c>
    </row>
    <row r="85" spans="1:17" ht="16.5" customHeight="1" x14ac:dyDescent="0.2">
      <c r="A85" s="60"/>
      <c r="B85" s="64"/>
      <c r="C85" s="173"/>
      <c r="D85" s="174"/>
      <c r="E85" s="37"/>
      <c r="F85" s="71"/>
      <c r="G85" s="64"/>
      <c r="H85" s="171"/>
      <c r="I85" s="176"/>
    </row>
    <row r="86" spans="1:17" ht="16.5" customHeight="1" x14ac:dyDescent="0.2">
      <c r="A86" s="60"/>
      <c r="B86" s="64"/>
      <c r="C86" s="173"/>
      <c r="D86" s="174"/>
      <c r="E86" s="37"/>
      <c r="F86" s="71"/>
      <c r="G86" s="64"/>
      <c r="H86" s="39"/>
      <c r="I86" s="40"/>
    </row>
    <row r="87" spans="1:17" ht="16.5" customHeight="1" x14ac:dyDescent="0.2">
      <c r="A87" s="49"/>
      <c r="B87" s="65"/>
      <c r="C87" s="39"/>
      <c r="D87" s="40"/>
      <c r="E87" s="37"/>
      <c r="F87" s="69"/>
      <c r="G87" s="65"/>
      <c r="H87" s="42"/>
      <c r="I87" s="43"/>
      <c r="M87" s="41"/>
      <c r="N87" s="41"/>
      <c r="O87" s="41"/>
      <c r="P87" s="41"/>
    </row>
    <row r="88" spans="1:17" ht="16.5" customHeight="1" thickBot="1" x14ac:dyDescent="0.25">
      <c r="A88" s="50"/>
      <c r="B88" s="66"/>
      <c r="C88" s="46"/>
      <c r="D88" s="47"/>
      <c r="E88" s="37"/>
      <c r="F88" s="70"/>
      <c r="G88" s="66"/>
      <c r="H88" s="46"/>
      <c r="I88" s="47"/>
      <c r="M88" s="41"/>
      <c r="N88" s="41"/>
      <c r="O88" s="41"/>
      <c r="P88" s="41"/>
    </row>
    <row r="89" spans="1:17" s="53" customFormat="1" ht="16.5" customHeight="1" x14ac:dyDescent="0.2">
      <c r="A89" s="38"/>
      <c r="B89" s="38"/>
      <c r="C89" s="37"/>
      <c r="D89" s="37"/>
      <c r="E89" s="37"/>
      <c r="F89" s="37"/>
      <c r="G89" s="38"/>
      <c r="H89" s="37"/>
      <c r="I89" s="37"/>
      <c r="M89" s="38"/>
      <c r="N89" s="38"/>
      <c r="O89" s="38"/>
      <c r="P89" s="38"/>
    </row>
    <row r="90" spans="1:17" ht="16.5" customHeight="1" thickBot="1" x14ac:dyDescent="0.25">
      <c r="M90" s="41"/>
      <c r="N90" s="41"/>
      <c r="O90" s="41"/>
      <c r="P90" s="41"/>
    </row>
    <row r="91" spans="1:17" ht="16.5" customHeight="1" thickBot="1" x14ac:dyDescent="0.3">
      <c r="A91" s="58" t="s">
        <v>42</v>
      </c>
      <c r="B91" s="58" t="s">
        <v>4</v>
      </c>
      <c r="C91" s="387" t="s">
        <v>37</v>
      </c>
      <c r="D91" s="387"/>
      <c r="E91" s="34"/>
      <c r="F91" s="58" t="s">
        <v>42</v>
      </c>
      <c r="G91" s="58" t="s">
        <v>4</v>
      </c>
      <c r="H91" s="387" t="s">
        <v>38</v>
      </c>
      <c r="I91" s="387"/>
    </row>
    <row r="92" spans="1:17" ht="16.5" customHeight="1" x14ac:dyDescent="0.2">
      <c r="A92" s="48"/>
      <c r="B92" s="64"/>
      <c r="C92" s="235" t="s">
        <v>164</v>
      </c>
      <c r="D92" s="236" t="s">
        <v>133</v>
      </c>
      <c r="E92" s="37"/>
      <c r="F92" s="71"/>
      <c r="G92" s="64"/>
      <c r="H92" s="235" t="s">
        <v>144</v>
      </c>
      <c r="I92" s="236" t="s">
        <v>145</v>
      </c>
    </row>
    <row r="93" spans="1:17" ht="16.5" customHeight="1" x14ac:dyDescent="0.2">
      <c r="A93" s="60"/>
      <c r="B93" s="64"/>
      <c r="C93" s="237" t="s">
        <v>163</v>
      </c>
      <c r="D93" s="238" t="s">
        <v>162</v>
      </c>
      <c r="E93" s="37"/>
      <c r="F93" s="71"/>
      <c r="G93" s="64"/>
      <c r="H93" s="237" t="s">
        <v>146</v>
      </c>
      <c r="I93" s="238" t="s">
        <v>130</v>
      </c>
    </row>
    <row r="94" spans="1:17" ht="16.5" customHeight="1" x14ac:dyDescent="0.2">
      <c r="A94" s="60"/>
      <c r="B94" s="64"/>
      <c r="C94" s="173"/>
      <c r="D94" s="174"/>
      <c r="E94" s="37"/>
      <c r="F94" s="71"/>
      <c r="G94" s="64"/>
      <c r="H94" s="173"/>
      <c r="I94" s="174"/>
    </row>
    <row r="95" spans="1:17" ht="16.5" customHeight="1" x14ac:dyDescent="0.2">
      <c r="A95" s="49"/>
      <c r="B95" s="65"/>
      <c r="C95" s="39"/>
      <c r="D95" s="40"/>
      <c r="E95" s="37"/>
      <c r="F95" s="69"/>
      <c r="G95" s="65"/>
      <c r="H95" s="39"/>
      <c r="I95" s="40"/>
    </row>
    <row r="96" spans="1:17" ht="16.5" customHeight="1" thickBot="1" x14ac:dyDescent="0.25">
      <c r="A96" s="50"/>
      <c r="B96" s="66"/>
      <c r="C96" s="46"/>
      <c r="D96" s="47"/>
      <c r="E96" s="37"/>
      <c r="F96" s="70"/>
      <c r="G96" s="66"/>
      <c r="H96" s="46"/>
      <c r="I96" s="47"/>
    </row>
    <row r="97" spans="1:9" ht="16.5" customHeight="1" x14ac:dyDescent="0.2"/>
    <row r="98" spans="1:9" ht="16.5" customHeight="1" thickBot="1" x14ac:dyDescent="0.25"/>
    <row r="99" spans="1:9" ht="16.5" customHeight="1" thickBot="1" x14ac:dyDescent="0.3">
      <c r="A99" s="63" t="s">
        <v>42</v>
      </c>
      <c r="B99" s="58" t="s">
        <v>4</v>
      </c>
      <c r="C99" s="387" t="s">
        <v>46</v>
      </c>
      <c r="D99" s="387"/>
      <c r="E99" s="34"/>
      <c r="F99" s="58" t="s">
        <v>42</v>
      </c>
      <c r="G99" s="58" t="s">
        <v>4</v>
      </c>
      <c r="H99" s="387" t="s">
        <v>47</v>
      </c>
      <c r="I99" s="387"/>
    </row>
    <row r="100" spans="1:9" ht="16.5" customHeight="1" x14ac:dyDescent="0.2">
      <c r="A100" s="49"/>
      <c r="B100" s="64"/>
      <c r="C100" s="235" t="s">
        <v>165</v>
      </c>
      <c r="D100" s="236" t="s">
        <v>166</v>
      </c>
      <c r="E100" s="37"/>
      <c r="F100" s="71"/>
      <c r="G100" s="64"/>
      <c r="H100" s="235" t="s">
        <v>185</v>
      </c>
      <c r="I100" s="236" t="s">
        <v>150</v>
      </c>
    </row>
    <row r="101" spans="1:9" ht="16.5" customHeight="1" x14ac:dyDescent="0.2">
      <c r="A101" s="49"/>
      <c r="B101" s="64"/>
      <c r="C101" s="42"/>
      <c r="D101" s="43"/>
      <c r="E101" s="37"/>
      <c r="F101" s="71"/>
      <c r="G101" s="64"/>
      <c r="H101" s="51" t="s">
        <v>147</v>
      </c>
      <c r="I101" s="52" t="s">
        <v>148</v>
      </c>
    </row>
    <row r="102" spans="1:9" ht="16.5" customHeight="1" x14ac:dyDescent="0.2">
      <c r="A102" s="49"/>
      <c r="B102" s="64"/>
      <c r="C102" s="51"/>
      <c r="D102" s="52"/>
      <c r="E102" s="37"/>
      <c r="F102" s="71"/>
      <c r="G102" s="64"/>
      <c r="H102" s="39"/>
      <c r="I102" s="40"/>
    </row>
    <row r="103" spans="1:9" ht="16.5" customHeight="1" x14ac:dyDescent="0.2">
      <c r="A103" s="49"/>
      <c r="B103" s="65"/>
      <c r="C103" s="39"/>
      <c r="D103" s="40"/>
      <c r="E103" s="37"/>
      <c r="F103" s="69"/>
      <c r="G103" s="65"/>
      <c r="H103" s="51"/>
      <c r="I103" s="52"/>
    </row>
    <row r="104" spans="1:9" ht="16.5" customHeight="1" thickBot="1" x14ac:dyDescent="0.25">
      <c r="A104" s="50"/>
      <c r="B104" s="66"/>
      <c r="C104" s="46"/>
      <c r="D104" s="47"/>
      <c r="E104" s="37"/>
      <c r="F104" s="70"/>
      <c r="G104" s="66"/>
      <c r="H104" s="54"/>
      <c r="I104" s="55"/>
    </row>
    <row r="105" spans="1:9" ht="16.5" customHeight="1" x14ac:dyDescent="0.2"/>
    <row r="106" spans="1:9" ht="16.5" customHeight="1" thickBot="1" x14ac:dyDescent="0.25"/>
    <row r="107" spans="1:9" ht="16.5" customHeight="1" thickBot="1" x14ac:dyDescent="0.3">
      <c r="A107" s="63" t="s">
        <v>42</v>
      </c>
      <c r="B107" s="58" t="s">
        <v>4</v>
      </c>
      <c r="C107" s="387" t="s">
        <v>48</v>
      </c>
      <c r="D107" s="387"/>
      <c r="E107" s="34"/>
      <c r="F107" s="58" t="s">
        <v>42</v>
      </c>
      <c r="G107" s="58" t="s">
        <v>4</v>
      </c>
      <c r="H107" s="387" t="s">
        <v>49</v>
      </c>
      <c r="I107" s="387"/>
    </row>
    <row r="108" spans="1:9" ht="16.5" customHeight="1" x14ac:dyDescent="0.2">
      <c r="A108" s="49"/>
      <c r="B108" s="64"/>
      <c r="C108" s="235" t="s">
        <v>186</v>
      </c>
      <c r="D108" s="236" t="s">
        <v>180</v>
      </c>
      <c r="E108" s="37"/>
      <c r="F108" s="71"/>
      <c r="G108" s="64"/>
      <c r="H108" s="235" t="s">
        <v>149</v>
      </c>
      <c r="I108" s="236" t="s">
        <v>150</v>
      </c>
    </row>
    <row r="109" spans="1:9" ht="16.5" customHeight="1" x14ac:dyDescent="0.2">
      <c r="A109" s="49"/>
      <c r="B109" s="64"/>
      <c r="C109" s="173"/>
      <c r="D109" s="174"/>
      <c r="E109" s="37"/>
      <c r="F109" s="71"/>
      <c r="G109" s="64"/>
      <c r="H109" s="237" t="s">
        <v>151</v>
      </c>
      <c r="I109" s="238" t="s">
        <v>126</v>
      </c>
    </row>
    <row r="110" spans="1:9" ht="16.5" customHeight="1" x14ac:dyDescent="0.2">
      <c r="A110" s="49"/>
      <c r="B110" s="64"/>
      <c r="C110" s="173"/>
      <c r="D110" s="174"/>
      <c r="E110" s="37"/>
      <c r="F110" s="71"/>
      <c r="G110" s="64"/>
      <c r="H110" s="173"/>
      <c r="I110" s="174"/>
    </row>
    <row r="111" spans="1:9" ht="16.5" customHeight="1" x14ac:dyDescent="0.2">
      <c r="A111" s="49"/>
      <c r="B111" s="65"/>
      <c r="C111" s="39"/>
      <c r="D111" s="40"/>
      <c r="E111" s="37"/>
      <c r="F111" s="69"/>
      <c r="G111" s="65"/>
      <c r="H111" s="39"/>
      <c r="I111" s="40"/>
    </row>
    <row r="112" spans="1:9" ht="16.5" customHeight="1" thickBot="1" x14ac:dyDescent="0.25">
      <c r="A112" s="50"/>
      <c r="B112" s="66"/>
      <c r="C112" s="46"/>
      <c r="D112" s="47"/>
      <c r="E112" s="37"/>
      <c r="F112" s="70"/>
      <c r="G112" s="66"/>
      <c r="H112" s="54"/>
      <c r="I112" s="55"/>
    </row>
    <row r="113" spans="1:9" ht="16.5" customHeight="1" x14ac:dyDescent="0.2"/>
    <row r="114" spans="1:9" ht="16.5" customHeight="1" thickBot="1" x14ac:dyDescent="0.25"/>
    <row r="115" spans="1:9" ht="16.5" customHeight="1" thickBot="1" x14ac:dyDescent="0.3">
      <c r="A115" s="63" t="s">
        <v>42</v>
      </c>
      <c r="B115" s="58" t="s">
        <v>4</v>
      </c>
      <c r="C115" s="387" t="s">
        <v>50</v>
      </c>
      <c r="D115" s="387"/>
      <c r="E115" s="34"/>
      <c r="F115" s="58" t="s">
        <v>42</v>
      </c>
      <c r="G115" s="58" t="s">
        <v>4</v>
      </c>
      <c r="H115" s="387" t="s">
        <v>51</v>
      </c>
      <c r="I115" s="387"/>
    </row>
    <row r="116" spans="1:9" ht="16.5" customHeight="1" x14ac:dyDescent="0.2">
      <c r="A116" s="49"/>
      <c r="B116" s="64"/>
      <c r="C116" s="235" t="s">
        <v>167</v>
      </c>
      <c r="D116" s="236" t="s">
        <v>162</v>
      </c>
      <c r="E116" s="37"/>
      <c r="F116" s="71"/>
      <c r="G116" s="64"/>
      <c r="H116" s="235" t="s">
        <v>168</v>
      </c>
      <c r="I116" s="236" t="s">
        <v>155</v>
      </c>
    </row>
    <row r="117" spans="1:9" ht="16.5" customHeight="1" x14ac:dyDescent="0.2">
      <c r="A117" s="49"/>
      <c r="B117" s="64"/>
      <c r="C117" s="173"/>
      <c r="D117" s="174"/>
      <c r="E117" s="37"/>
      <c r="F117" s="71"/>
      <c r="G117" s="64"/>
      <c r="H117" s="39" t="s">
        <v>152</v>
      </c>
      <c r="I117" s="40" t="s">
        <v>153</v>
      </c>
    </row>
    <row r="118" spans="1:9" ht="16.5" customHeight="1" x14ac:dyDescent="0.2">
      <c r="A118" s="49"/>
      <c r="B118" s="64"/>
      <c r="C118" s="237" t="s">
        <v>169</v>
      </c>
      <c r="D118" s="238" t="s">
        <v>142</v>
      </c>
      <c r="E118" s="37"/>
      <c r="F118" s="71"/>
      <c r="G118" s="64"/>
      <c r="H118" s="42"/>
      <c r="I118" s="43"/>
    </row>
    <row r="119" spans="1:9" ht="16.5" customHeight="1" x14ac:dyDescent="0.2">
      <c r="A119" s="49"/>
      <c r="B119" s="65"/>
      <c r="C119" s="39"/>
      <c r="D119" s="40"/>
      <c r="E119" s="37"/>
      <c r="F119" s="69"/>
      <c r="G119" s="65"/>
      <c r="H119" s="39" t="s">
        <v>156</v>
      </c>
      <c r="I119" s="40" t="s">
        <v>142</v>
      </c>
    </row>
    <row r="120" spans="1:9" ht="16.5" customHeight="1" thickBot="1" x14ac:dyDescent="0.25">
      <c r="A120" s="50"/>
      <c r="B120" s="66"/>
      <c r="C120" s="46"/>
      <c r="D120" s="47"/>
      <c r="E120" s="37"/>
      <c r="F120" s="70"/>
      <c r="G120" s="66"/>
      <c r="H120" s="54"/>
      <c r="I120" s="55"/>
    </row>
  </sheetData>
  <mergeCells count="33">
    <mergeCell ref="A1:I1"/>
    <mergeCell ref="A41:I41"/>
    <mergeCell ref="C91:D91"/>
    <mergeCell ref="H91:I91"/>
    <mergeCell ref="C59:D59"/>
    <mergeCell ref="H59:I59"/>
    <mergeCell ref="C3:D3"/>
    <mergeCell ref="H3:I3"/>
    <mergeCell ref="C11:D11"/>
    <mergeCell ref="H11:I11"/>
    <mergeCell ref="C27:D27"/>
    <mergeCell ref="C67:D67"/>
    <mergeCell ref="H67:I67"/>
    <mergeCell ref="H51:I51"/>
    <mergeCell ref="C43:D43"/>
    <mergeCell ref="C19:D19"/>
    <mergeCell ref="C115:D115"/>
    <mergeCell ref="H115:I115"/>
    <mergeCell ref="C99:D99"/>
    <mergeCell ref="H99:I99"/>
    <mergeCell ref="H75:I75"/>
    <mergeCell ref="C83:D83"/>
    <mergeCell ref="H83:I83"/>
    <mergeCell ref="C107:D107"/>
    <mergeCell ref="H107:I107"/>
    <mergeCell ref="A81:I81"/>
    <mergeCell ref="C75:D75"/>
    <mergeCell ref="H19:I19"/>
    <mergeCell ref="H27:I27"/>
    <mergeCell ref="C51:D51"/>
    <mergeCell ref="C35:D35"/>
    <mergeCell ref="H35:I35"/>
    <mergeCell ref="H43:I43"/>
  </mergeCells>
  <phoneticPr fontId="0" type="noConversion"/>
  <printOptions horizontalCentered="1"/>
  <pageMargins left="0.5" right="0.5" top="0.5" bottom="0.25" header="0" footer="0"/>
  <pageSetup orientation="portrait" r:id="rId1"/>
  <headerFooter alignWithMargins="0">
    <oddHeader>&amp;L&amp;12Suburban Bowlerama, York, PA&amp;R&amp;12 2016  Keystone State Games</oddHeader>
    <oddFooter>&amp;LPrinted &amp;D
Time &amp;T&amp;C&amp;12 &amp;"Arial,Bold"&amp;16Adult - Lane Assignments
Qualifying Shift&amp;R&amp;12&amp;P of &amp;N</oddFooter>
  </headerFooter>
  <rowBreaks count="2" manualBreakCount="2">
    <brk id="40" max="16383" man="1"/>
    <brk id="80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view="pageLayout" topLeftCell="A91" zoomScaleNormal="85" workbookViewId="0">
      <selection activeCell="H118" sqref="H118"/>
    </sheetView>
  </sheetViews>
  <sheetFormatPr defaultRowHeight="15" x14ac:dyDescent="0.2"/>
  <cols>
    <col min="1" max="2" width="6.7109375" style="3" customWidth="1"/>
    <col min="3" max="4" width="14.7109375" style="3" customWidth="1"/>
    <col min="5" max="6" width="6.7109375" style="53" customWidth="1"/>
    <col min="7" max="7" width="6.7109375" style="3" customWidth="1"/>
    <col min="8" max="9" width="14.7109375" style="3" customWidth="1"/>
    <col min="10" max="16384" width="9.140625" style="3"/>
  </cols>
  <sheetData>
    <row r="1" spans="1:9" ht="23.25" x14ac:dyDescent="0.35">
      <c r="A1" s="378" t="s">
        <v>175</v>
      </c>
      <c r="B1" s="378"/>
      <c r="C1" s="378"/>
      <c r="D1" s="378"/>
      <c r="E1" s="378"/>
      <c r="F1" s="378"/>
      <c r="G1" s="378"/>
      <c r="H1" s="378"/>
      <c r="I1" s="378"/>
    </row>
    <row r="2" spans="1:9" ht="16.5" customHeight="1" thickBot="1" x14ac:dyDescent="0.25"/>
    <row r="3" spans="1:9" ht="16.5" customHeight="1" thickBot="1" x14ac:dyDescent="0.3">
      <c r="A3" s="58" t="s">
        <v>42</v>
      </c>
      <c r="B3" s="58" t="s">
        <v>4</v>
      </c>
      <c r="C3" s="391" t="s">
        <v>39</v>
      </c>
      <c r="D3" s="391"/>
      <c r="E3" s="34"/>
      <c r="F3" s="58" t="s">
        <v>42</v>
      </c>
      <c r="G3" s="58" t="s">
        <v>4</v>
      </c>
      <c r="H3" s="390" t="s">
        <v>40</v>
      </c>
      <c r="I3" s="390"/>
    </row>
    <row r="4" spans="1:9" ht="16.5" customHeight="1" x14ac:dyDescent="0.2">
      <c r="A4" s="48"/>
      <c r="B4" s="78"/>
      <c r="C4" s="228"/>
      <c r="D4" s="228"/>
      <c r="E4" s="37"/>
      <c r="F4" s="71"/>
      <c r="G4" s="78"/>
      <c r="H4" s="234"/>
      <c r="I4" s="234"/>
    </row>
    <row r="5" spans="1:9" ht="16.5" customHeight="1" x14ac:dyDescent="0.2">
      <c r="A5" s="60"/>
      <c r="B5" s="78"/>
      <c r="C5" s="218"/>
      <c r="D5" s="218"/>
      <c r="E5" s="37"/>
      <c r="F5" s="71"/>
      <c r="G5" s="78"/>
      <c r="H5" s="234"/>
      <c r="I5" s="234"/>
    </row>
    <row r="6" spans="1:9" ht="16.5" customHeight="1" x14ac:dyDescent="0.2">
      <c r="A6" s="60"/>
      <c r="B6" s="78"/>
      <c r="C6" s="39"/>
      <c r="D6" s="40"/>
      <c r="E6" s="41"/>
      <c r="F6" s="60"/>
      <c r="G6" s="78"/>
      <c r="H6" s="39"/>
      <c r="I6" s="40"/>
    </row>
    <row r="7" spans="1:9" ht="16.5" customHeight="1" x14ac:dyDescent="0.2">
      <c r="A7" s="49"/>
      <c r="B7" s="79"/>
      <c r="C7" s="39"/>
      <c r="D7" s="40"/>
      <c r="E7" s="38"/>
      <c r="F7" s="67"/>
      <c r="G7" s="79"/>
      <c r="H7" s="39"/>
      <c r="I7" s="40"/>
    </row>
    <row r="8" spans="1:9" ht="16.5" customHeight="1" thickBot="1" x14ac:dyDescent="0.25">
      <c r="A8" s="50"/>
      <c r="B8" s="80"/>
      <c r="C8" s="46"/>
      <c r="D8" s="47"/>
      <c r="E8" s="38"/>
      <c r="F8" s="68"/>
      <c r="G8" s="80"/>
      <c r="H8" s="44"/>
      <c r="I8" s="45"/>
    </row>
    <row r="9" spans="1:9" ht="16.5" customHeight="1" x14ac:dyDescent="0.2">
      <c r="B9" s="41"/>
      <c r="C9" s="41"/>
      <c r="D9" s="41"/>
      <c r="E9" s="38"/>
      <c r="F9" s="38"/>
      <c r="G9" s="41"/>
      <c r="H9" s="41"/>
      <c r="I9" s="41"/>
    </row>
    <row r="10" spans="1:9" ht="16.5" customHeight="1" thickBot="1" x14ac:dyDescent="0.25"/>
    <row r="11" spans="1:9" ht="16.5" customHeight="1" thickBot="1" x14ac:dyDescent="0.3">
      <c r="A11" s="58" t="s">
        <v>42</v>
      </c>
      <c r="B11" s="58" t="s">
        <v>4</v>
      </c>
      <c r="C11" s="391" t="s">
        <v>17</v>
      </c>
      <c r="D11" s="391"/>
      <c r="E11" s="34"/>
      <c r="F11" s="58"/>
      <c r="G11" s="58"/>
      <c r="H11" s="391" t="s">
        <v>18</v>
      </c>
      <c r="I11" s="391"/>
    </row>
    <row r="12" spans="1:9" ht="16.5" customHeight="1" x14ac:dyDescent="0.2">
      <c r="A12" s="48"/>
      <c r="B12" s="78"/>
      <c r="C12" s="231"/>
      <c r="D12" s="231"/>
      <c r="E12" s="37"/>
      <c r="F12" s="71"/>
      <c r="G12" s="64"/>
      <c r="H12" s="234"/>
      <c r="I12" s="234"/>
    </row>
    <row r="13" spans="1:9" ht="16.5" customHeight="1" x14ac:dyDescent="0.2">
      <c r="A13" s="60"/>
      <c r="B13" s="78"/>
      <c r="C13" s="234"/>
      <c r="D13" s="234"/>
      <c r="E13" s="37"/>
      <c r="F13" s="69"/>
      <c r="G13" s="65"/>
      <c r="H13" s="39"/>
      <c r="I13" s="40"/>
    </row>
    <row r="14" spans="1:9" ht="16.5" customHeight="1" thickBot="1" x14ac:dyDescent="0.25">
      <c r="A14" s="60"/>
      <c r="B14" s="78"/>
      <c r="C14" s="234"/>
      <c r="D14" s="234"/>
      <c r="E14" s="37"/>
      <c r="F14" s="84"/>
      <c r="G14" s="83"/>
      <c r="H14" s="46"/>
      <c r="I14" s="47"/>
    </row>
    <row r="15" spans="1:9" ht="16.5" customHeight="1" x14ac:dyDescent="0.2">
      <c r="A15" s="49"/>
      <c r="B15" s="79"/>
      <c r="C15" s="39"/>
      <c r="D15" s="40"/>
      <c r="E15" s="37"/>
      <c r="F15" s="69"/>
      <c r="G15" s="79"/>
      <c r="H15" s="39"/>
      <c r="I15" s="40"/>
    </row>
    <row r="16" spans="1:9" ht="16.5" customHeight="1" thickBot="1" x14ac:dyDescent="0.25">
      <c r="A16" s="50"/>
      <c r="B16" s="80"/>
      <c r="C16" s="46"/>
      <c r="D16" s="47"/>
      <c r="E16" s="37"/>
      <c r="F16" s="70"/>
      <c r="G16" s="80"/>
      <c r="H16" s="46"/>
      <c r="I16" s="47"/>
    </row>
    <row r="17" spans="1:9" ht="16.5" customHeight="1" x14ac:dyDescent="0.2"/>
    <row r="18" spans="1:9" ht="16.5" customHeight="1" thickBot="1" x14ac:dyDescent="0.25"/>
    <row r="19" spans="1:9" ht="16.5" customHeight="1" thickBot="1" x14ac:dyDescent="0.3">
      <c r="A19" s="58" t="s">
        <v>42</v>
      </c>
      <c r="B19" s="58" t="s">
        <v>4</v>
      </c>
      <c r="C19" s="391" t="s">
        <v>19</v>
      </c>
      <c r="D19" s="391"/>
      <c r="E19" s="34"/>
      <c r="F19" s="58"/>
      <c r="G19" s="58"/>
      <c r="H19" s="391" t="s">
        <v>20</v>
      </c>
      <c r="I19" s="391"/>
    </row>
    <row r="20" spans="1:9" ht="16.5" customHeight="1" x14ac:dyDescent="0.2">
      <c r="A20" s="48"/>
      <c r="B20" s="170"/>
      <c r="C20" s="234"/>
      <c r="D20" s="234"/>
      <c r="E20" s="41"/>
      <c r="F20" s="60"/>
      <c r="G20" s="78"/>
      <c r="H20" s="239"/>
      <c r="I20" s="239"/>
    </row>
    <row r="21" spans="1:9" ht="16.5" customHeight="1" x14ac:dyDescent="0.2">
      <c r="A21" s="49"/>
      <c r="B21" s="79"/>
      <c r="C21" s="234"/>
      <c r="D21" s="234"/>
      <c r="E21" s="41"/>
      <c r="F21" s="60"/>
      <c r="G21" s="78"/>
      <c r="H21" s="234"/>
      <c r="I21" s="234"/>
    </row>
    <row r="22" spans="1:9" ht="16.5" customHeight="1" x14ac:dyDescent="0.2">
      <c r="A22" s="49"/>
      <c r="B22" s="79"/>
      <c r="C22" s="206"/>
      <c r="D22" s="206"/>
      <c r="E22" s="41"/>
      <c r="F22" s="60"/>
      <c r="G22" s="78"/>
      <c r="H22" s="39"/>
      <c r="I22" s="40"/>
    </row>
    <row r="23" spans="1:9" ht="16.5" customHeight="1" x14ac:dyDescent="0.2">
      <c r="A23" s="49"/>
      <c r="B23" s="79"/>
      <c r="C23" s="39"/>
      <c r="D23" s="40"/>
      <c r="E23" s="37"/>
      <c r="F23" s="84"/>
      <c r="G23" s="83"/>
      <c r="H23" s="39"/>
      <c r="I23" s="40"/>
    </row>
    <row r="24" spans="1:9" ht="16.5" customHeight="1" thickBot="1" x14ac:dyDescent="0.25">
      <c r="A24" s="50"/>
      <c r="B24" s="80"/>
      <c r="C24" s="46"/>
      <c r="D24" s="47"/>
      <c r="E24" s="37"/>
      <c r="F24" s="46"/>
      <c r="G24" s="162"/>
      <c r="H24" s="44"/>
      <c r="I24" s="45"/>
    </row>
    <row r="25" spans="1:9" s="53" customFormat="1" ht="16.5" customHeight="1" x14ac:dyDescent="0.2">
      <c r="A25" s="38"/>
      <c r="B25" s="38"/>
      <c r="C25" s="37"/>
      <c r="D25" s="37"/>
      <c r="E25" s="37"/>
      <c r="F25" s="37"/>
      <c r="G25" s="38"/>
      <c r="H25" s="37"/>
      <c r="I25" s="37"/>
    </row>
    <row r="26" spans="1:9" ht="16.5" customHeight="1" thickBot="1" x14ac:dyDescent="0.25"/>
    <row r="27" spans="1:9" ht="16.5" customHeight="1" thickBot="1" x14ac:dyDescent="0.3">
      <c r="A27" s="58" t="s">
        <v>42</v>
      </c>
      <c r="B27" s="58" t="s">
        <v>4</v>
      </c>
      <c r="C27" s="391" t="s">
        <v>21</v>
      </c>
      <c r="D27" s="391"/>
      <c r="E27" s="34"/>
      <c r="F27" s="58"/>
      <c r="G27" s="58"/>
      <c r="H27" s="391" t="s">
        <v>22</v>
      </c>
      <c r="I27" s="391"/>
    </row>
    <row r="28" spans="1:9" ht="16.5" customHeight="1" x14ac:dyDescent="0.2">
      <c r="A28" s="48"/>
      <c r="B28" s="78"/>
      <c r="C28" s="231"/>
      <c r="D28" s="231"/>
      <c r="E28" s="37"/>
      <c r="F28" s="71"/>
      <c r="G28" s="64"/>
      <c r="H28" s="234"/>
      <c r="I28" s="234"/>
    </row>
    <row r="29" spans="1:9" ht="16.5" customHeight="1" x14ac:dyDescent="0.2">
      <c r="A29" s="60"/>
      <c r="B29" s="78"/>
      <c r="C29" s="234"/>
      <c r="D29" s="234"/>
      <c r="E29" s="37"/>
      <c r="F29" s="71"/>
      <c r="G29" s="64"/>
      <c r="H29" s="234"/>
      <c r="I29" s="234"/>
    </row>
    <row r="30" spans="1:9" ht="16.5" customHeight="1" x14ac:dyDescent="0.2">
      <c r="A30" s="60"/>
      <c r="B30" s="78"/>
      <c r="C30" s="234"/>
      <c r="D30" s="234"/>
      <c r="E30" s="37"/>
      <c r="F30" s="71"/>
      <c r="G30" s="64"/>
      <c r="H30" s="39"/>
      <c r="I30" s="40"/>
    </row>
    <row r="31" spans="1:9" ht="16.5" customHeight="1" x14ac:dyDescent="0.2">
      <c r="A31" s="49"/>
      <c r="B31" s="79"/>
      <c r="C31" s="39"/>
      <c r="D31" s="40"/>
      <c r="E31" s="37"/>
      <c r="F31" s="69"/>
      <c r="G31" s="79"/>
      <c r="H31" s="42"/>
      <c r="I31" s="43"/>
    </row>
    <row r="32" spans="1:9" ht="16.5" customHeight="1" thickBot="1" x14ac:dyDescent="0.25">
      <c r="A32" s="50"/>
      <c r="B32" s="80"/>
      <c r="C32" s="46"/>
      <c r="D32" s="47"/>
      <c r="E32" s="37"/>
      <c r="F32" s="70"/>
      <c r="G32" s="80"/>
      <c r="H32" s="46"/>
      <c r="I32" s="47"/>
    </row>
    <row r="33" spans="1:9" ht="16.5" customHeight="1" x14ac:dyDescent="0.2">
      <c r="B33" s="53"/>
    </row>
    <row r="34" spans="1:9" ht="16.5" customHeight="1" thickBot="1" x14ac:dyDescent="0.25"/>
    <row r="35" spans="1:9" ht="16.5" customHeight="1" thickBot="1" x14ac:dyDescent="0.3">
      <c r="A35" s="58" t="s">
        <v>42</v>
      </c>
      <c r="B35" s="58" t="s">
        <v>4</v>
      </c>
      <c r="C35" s="391" t="s">
        <v>23</v>
      </c>
      <c r="D35" s="391"/>
      <c r="E35" s="34"/>
      <c r="F35" s="58"/>
      <c r="G35" s="58"/>
      <c r="H35" s="391" t="s">
        <v>24</v>
      </c>
      <c r="I35" s="391"/>
    </row>
    <row r="36" spans="1:9" ht="16.5" customHeight="1" x14ac:dyDescent="0.2">
      <c r="A36" s="48"/>
      <c r="B36" s="78"/>
      <c r="C36" s="228"/>
      <c r="D36" s="228"/>
      <c r="E36" s="37"/>
      <c r="F36" s="71"/>
      <c r="G36" s="64"/>
      <c r="H36" s="250"/>
      <c r="I36" s="250"/>
    </row>
    <row r="37" spans="1:9" ht="16.5" customHeight="1" x14ac:dyDescent="0.2">
      <c r="A37" s="60"/>
      <c r="B37" s="78"/>
      <c r="C37" s="234"/>
      <c r="D37" s="234"/>
      <c r="E37" s="37"/>
      <c r="F37" s="71"/>
      <c r="G37" s="64"/>
      <c r="H37" s="39"/>
      <c r="I37" s="40"/>
    </row>
    <row r="38" spans="1:9" ht="16.5" customHeight="1" x14ac:dyDescent="0.2">
      <c r="A38" s="60"/>
      <c r="B38" s="78"/>
      <c r="C38" s="29"/>
      <c r="D38" s="29"/>
      <c r="E38" s="37"/>
      <c r="F38" s="71"/>
      <c r="G38" s="64"/>
      <c r="H38" s="234"/>
      <c r="I38" s="234"/>
    </row>
    <row r="39" spans="1:9" ht="16.5" customHeight="1" x14ac:dyDescent="0.2">
      <c r="A39" s="49"/>
      <c r="B39" s="79"/>
      <c r="C39" s="237"/>
      <c r="D39" s="238"/>
      <c r="E39" s="37"/>
      <c r="F39" s="69"/>
      <c r="G39" s="79"/>
      <c r="H39" s="173"/>
      <c r="I39" s="174"/>
    </row>
    <row r="40" spans="1:9" ht="16.5" customHeight="1" thickBot="1" x14ac:dyDescent="0.25">
      <c r="A40" s="50"/>
      <c r="B40" s="80"/>
      <c r="C40" s="46"/>
      <c r="D40" s="47"/>
      <c r="E40" s="37"/>
      <c r="F40" s="70"/>
      <c r="G40" s="80"/>
      <c r="H40" s="237"/>
      <c r="I40" s="238"/>
    </row>
    <row r="41" spans="1:9" ht="23.25" x14ac:dyDescent="0.35">
      <c r="A41" s="396" t="s">
        <v>177</v>
      </c>
      <c r="B41" s="396"/>
      <c r="C41" s="396"/>
      <c r="D41" s="396"/>
      <c r="E41" s="396"/>
      <c r="F41" s="396"/>
      <c r="G41" s="396"/>
      <c r="H41" s="396"/>
      <c r="I41" s="396"/>
    </row>
    <row r="42" spans="1:9" ht="16.5" customHeight="1" thickBot="1" x14ac:dyDescent="0.25"/>
    <row r="43" spans="1:9" ht="16.5" customHeight="1" thickBot="1" x14ac:dyDescent="0.3">
      <c r="A43" s="58" t="s">
        <v>42</v>
      </c>
      <c r="B43" s="58" t="s">
        <v>4</v>
      </c>
      <c r="C43" s="391" t="s">
        <v>25</v>
      </c>
      <c r="D43" s="391"/>
      <c r="E43" s="34"/>
      <c r="F43" s="58" t="s">
        <v>42</v>
      </c>
      <c r="G43" s="58" t="s">
        <v>4</v>
      </c>
      <c r="H43" s="390" t="s">
        <v>26</v>
      </c>
      <c r="I43" s="390"/>
    </row>
    <row r="44" spans="1:9" ht="16.5" customHeight="1" x14ac:dyDescent="0.2">
      <c r="A44" s="48"/>
      <c r="B44" s="64"/>
      <c r="C44" s="231"/>
      <c r="D44" s="231"/>
      <c r="E44" s="37"/>
      <c r="F44" s="57"/>
      <c r="G44" s="159"/>
      <c r="H44" s="234"/>
      <c r="I44" s="234"/>
    </row>
    <row r="45" spans="1:9" ht="16.5" customHeight="1" x14ac:dyDescent="0.2">
      <c r="A45" s="49"/>
      <c r="B45" s="65"/>
      <c r="C45" s="206"/>
      <c r="D45" s="206"/>
      <c r="E45" s="37"/>
      <c r="F45" s="61"/>
      <c r="G45" s="160"/>
      <c r="H45" s="234"/>
      <c r="I45" s="234"/>
    </row>
    <row r="46" spans="1:9" ht="16.5" customHeight="1" x14ac:dyDescent="0.2">
      <c r="A46" s="82"/>
      <c r="B46" s="83"/>
      <c r="C46" s="29"/>
      <c r="D46" s="29"/>
      <c r="E46" s="37"/>
      <c r="F46" s="84"/>
      <c r="G46" s="83"/>
      <c r="H46" s="234"/>
      <c r="I46" s="234"/>
    </row>
    <row r="47" spans="1:9" ht="16.5" customHeight="1" x14ac:dyDescent="0.2">
      <c r="A47" s="82"/>
      <c r="B47" s="83"/>
      <c r="C47" s="42"/>
      <c r="D47" s="43"/>
      <c r="E47" s="37"/>
      <c r="F47" s="84"/>
      <c r="G47" s="83"/>
      <c r="H47" s="173"/>
      <c r="I47" s="174"/>
    </row>
    <row r="48" spans="1:9" ht="16.5" customHeight="1" thickBot="1" x14ac:dyDescent="0.25">
      <c r="A48" s="50"/>
      <c r="B48" s="66"/>
      <c r="C48" s="46"/>
      <c r="D48" s="47"/>
      <c r="E48" s="37"/>
      <c r="F48" s="70"/>
      <c r="G48" s="66"/>
      <c r="H48" s="44"/>
      <c r="I48" s="45"/>
    </row>
    <row r="49" spans="1:9" ht="16.5" customHeight="1" x14ac:dyDescent="0.2">
      <c r="A49" s="41"/>
      <c r="B49" s="38"/>
      <c r="C49" s="37"/>
      <c r="D49" s="37"/>
      <c r="E49" s="37"/>
      <c r="F49" s="37"/>
      <c r="G49" s="38"/>
      <c r="H49" s="38"/>
      <c r="I49" s="41"/>
    </row>
    <row r="50" spans="1:9" ht="16.5" customHeight="1" thickBot="1" x14ac:dyDescent="0.25"/>
    <row r="51" spans="1:9" ht="16.5" customHeight="1" thickBot="1" x14ac:dyDescent="0.3">
      <c r="A51" s="58" t="s">
        <v>42</v>
      </c>
      <c r="B51" s="58" t="s">
        <v>4</v>
      </c>
      <c r="C51" s="391"/>
      <c r="D51" s="391"/>
      <c r="E51" s="34"/>
      <c r="F51" s="58"/>
      <c r="G51" s="58"/>
      <c r="H51" s="391"/>
      <c r="I51" s="391"/>
    </row>
    <row r="52" spans="1:9" ht="16.5" customHeight="1" x14ac:dyDescent="0.2">
      <c r="A52" s="48"/>
      <c r="B52" s="64"/>
      <c r="C52" s="231"/>
      <c r="D52" s="231"/>
      <c r="E52" s="37"/>
      <c r="F52" s="71"/>
      <c r="G52" s="78"/>
      <c r="H52" s="231"/>
      <c r="I52" s="231"/>
    </row>
    <row r="53" spans="1:9" ht="16.5" customHeight="1" x14ac:dyDescent="0.2">
      <c r="A53" s="49"/>
      <c r="B53" s="65"/>
      <c r="C53" s="234"/>
      <c r="D53" s="234"/>
      <c r="E53" s="37"/>
      <c r="F53" s="71"/>
      <c r="G53" s="78"/>
      <c r="H53" s="234"/>
      <c r="I53" s="234"/>
    </row>
    <row r="54" spans="1:9" ht="16.5" customHeight="1" x14ac:dyDescent="0.2">
      <c r="A54" s="82"/>
      <c r="B54" s="83"/>
      <c r="C54" s="29"/>
      <c r="D54" s="29"/>
      <c r="E54" s="37"/>
      <c r="F54" s="84"/>
      <c r="G54" s="83"/>
      <c r="H54" s="234"/>
      <c r="I54" s="234"/>
    </row>
    <row r="55" spans="1:9" ht="16.5" customHeight="1" x14ac:dyDescent="0.2">
      <c r="A55" s="82"/>
      <c r="B55" s="83"/>
      <c r="C55" s="39"/>
      <c r="D55" s="40"/>
      <c r="E55" s="37"/>
      <c r="F55" s="84"/>
      <c r="G55" s="83"/>
      <c r="H55" s="234"/>
      <c r="I55" s="234"/>
    </row>
    <row r="56" spans="1:9" ht="16.5" customHeight="1" thickBot="1" x14ac:dyDescent="0.25">
      <c r="A56" s="50"/>
      <c r="B56" s="66"/>
      <c r="C56" s="46"/>
      <c r="D56" s="47"/>
      <c r="E56" s="37"/>
      <c r="F56" s="70"/>
      <c r="G56" s="66"/>
      <c r="H56" s="44"/>
      <c r="I56" s="45"/>
    </row>
    <row r="57" spans="1:9" ht="16.5" customHeight="1" x14ac:dyDescent="0.2">
      <c r="A57" s="41"/>
      <c r="B57" s="38"/>
      <c r="C57" s="37"/>
      <c r="D57" s="37"/>
      <c r="E57" s="37"/>
      <c r="F57" s="37"/>
      <c r="G57" s="38"/>
      <c r="H57" s="41"/>
      <c r="I57" s="41"/>
    </row>
    <row r="58" spans="1:9" ht="16.5" customHeight="1" thickBot="1" x14ac:dyDescent="0.4">
      <c r="A58" s="77"/>
      <c r="B58" s="77"/>
      <c r="C58" s="77"/>
      <c r="D58" s="77"/>
      <c r="E58" s="77"/>
      <c r="F58" s="77"/>
      <c r="G58" s="77"/>
      <c r="H58" s="77"/>
      <c r="I58" s="77"/>
    </row>
    <row r="59" spans="1:9" ht="16.5" customHeight="1" thickBot="1" x14ac:dyDescent="0.3">
      <c r="A59" s="58" t="s">
        <v>42</v>
      </c>
      <c r="B59" s="58" t="s">
        <v>4</v>
      </c>
      <c r="C59" s="392"/>
      <c r="D59" s="393"/>
      <c r="E59" s="34"/>
      <c r="F59" s="58"/>
      <c r="G59" s="58"/>
      <c r="H59" s="394"/>
      <c r="I59" s="395"/>
    </row>
    <row r="60" spans="1:9" ht="16.5" customHeight="1" x14ac:dyDescent="0.2">
      <c r="A60" s="48"/>
      <c r="B60" s="64"/>
      <c r="C60" s="217"/>
      <c r="D60" s="217"/>
      <c r="E60" s="37"/>
      <c r="F60" s="71"/>
      <c r="G60" s="64"/>
      <c r="H60" s="217"/>
      <c r="I60" s="217"/>
    </row>
    <row r="61" spans="1:9" ht="16.5" customHeight="1" x14ac:dyDescent="0.2">
      <c r="A61" s="60"/>
      <c r="B61" s="64"/>
      <c r="C61" s="206"/>
      <c r="D61" s="206"/>
      <c r="E61" s="37"/>
      <c r="F61" s="69"/>
      <c r="G61" s="65"/>
      <c r="H61" s="206"/>
      <c r="I61" s="234"/>
    </row>
    <row r="62" spans="1:9" ht="16.5" customHeight="1" x14ac:dyDescent="0.2">
      <c r="A62" s="60"/>
      <c r="B62" s="64"/>
      <c r="C62" s="206"/>
      <c r="D62" s="206"/>
      <c r="E62" s="37"/>
      <c r="F62" s="84"/>
      <c r="G62" s="83"/>
      <c r="H62" s="226"/>
      <c r="I62" s="226"/>
    </row>
    <row r="63" spans="1:9" ht="16.5" customHeight="1" x14ac:dyDescent="0.2">
      <c r="A63" s="49"/>
      <c r="B63" s="65"/>
      <c r="C63" s="39"/>
      <c r="D63" s="40"/>
      <c r="E63" s="37"/>
      <c r="F63" s="69"/>
      <c r="G63" s="65"/>
      <c r="H63" s="39"/>
      <c r="I63" s="40"/>
    </row>
    <row r="64" spans="1:9" ht="16.5" customHeight="1" thickBot="1" x14ac:dyDescent="0.25">
      <c r="A64" s="50"/>
      <c r="B64" s="66"/>
      <c r="C64" s="46"/>
      <c r="D64" s="47"/>
      <c r="E64" s="37"/>
      <c r="F64" s="70"/>
      <c r="G64" s="66"/>
      <c r="H64" s="54"/>
      <c r="I64" s="55"/>
    </row>
    <row r="65" spans="1:9" ht="16.5" customHeight="1" x14ac:dyDescent="0.2"/>
    <row r="66" spans="1:9" ht="16.5" customHeight="1" thickBot="1" x14ac:dyDescent="0.25"/>
    <row r="67" spans="1:9" ht="16.5" customHeight="1" thickBot="1" x14ac:dyDescent="0.3">
      <c r="A67" s="58" t="s">
        <v>42</v>
      </c>
      <c r="B67" s="58" t="s">
        <v>4</v>
      </c>
      <c r="C67" s="391"/>
      <c r="D67" s="391"/>
      <c r="E67" s="34"/>
      <c r="F67" s="58"/>
      <c r="G67" s="58"/>
      <c r="H67" s="391"/>
      <c r="I67" s="391"/>
    </row>
    <row r="68" spans="1:9" ht="16.5" customHeight="1" x14ac:dyDescent="0.2">
      <c r="A68" s="48"/>
      <c r="B68" s="64"/>
      <c r="C68" s="234"/>
      <c r="D68" s="234"/>
      <c r="E68" s="37"/>
      <c r="F68" s="71"/>
      <c r="G68" s="78"/>
      <c r="H68" s="206"/>
      <c r="I68" s="206"/>
    </row>
    <row r="69" spans="1:9" ht="16.5" customHeight="1" x14ac:dyDescent="0.2">
      <c r="A69" s="60"/>
      <c r="B69" s="64"/>
      <c r="C69" s="218"/>
      <c r="D69" s="218"/>
      <c r="E69" s="37"/>
      <c r="F69" s="71"/>
      <c r="G69" s="78"/>
      <c r="H69" s="206"/>
      <c r="I69" s="206"/>
    </row>
    <row r="70" spans="1:9" ht="16.5" customHeight="1" x14ac:dyDescent="0.2">
      <c r="A70" s="60"/>
      <c r="B70" s="64"/>
      <c r="C70" s="219"/>
      <c r="D70" s="219"/>
      <c r="E70" s="37"/>
      <c r="F70" s="84"/>
      <c r="G70" s="83"/>
      <c r="H70" s="51"/>
      <c r="I70" s="52"/>
    </row>
    <row r="71" spans="1:9" ht="16.5" customHeight="1" x14ac:dyDescent="0.2">
      <c r="A71" s="49"/>
      <c r="B71" s="65"/>
      <c r="C71" s="39"/>
      <c r="D71" s="40"/>
      <c r="E71" s="37"/>
      <c r="F71" s="69"/>
      <c r="G71" s="65"/>
      <c r="H71" s="39"/>
      <c r="I71" s="40"/>
    </row>
    <row r="72" spans="1:9" ht="16.5" customHeight="1" thickBot="1" x14ac:dyDescent="0.25">
      <c r="A72" s="50"/>
      <c r="B72" s="66"/>
      <c r="C72" s="46"/>
      <c r="D72" s="47"/>
      <c r="E72" s="37"/>
      <c r="F72" s="70"/>
      <c r="G72" s="66"/>
      <c r="H72" s="46"/>
      <c r="I72" s="47"/>
    </row>
    <row r="73" spans="1:9" ht="16.5" customHeight="1" x14ac:dyDescent="0.2"/>
    <row r="74" spans="1:9" ht="16.5" customHeight="1" thickBot="1" x14ac:dyDescent="0.25"/>
    <row r="75" spans="1:9" ht="16.5" customHeight="1" thickBot="1" x14ac:dyDescent="0.3">
      <c r="A75" s="58" t="s">
        <v>42</v>
      </c>
      <c r="B75" s="58" t="s">
        <v>4</v>
      </c>
      <c r="C75" s="390" t="s">
        <v>33</v>
      </c>
      <c r="D75" s="390"/>
      <c r="E75" s="34"/>
      <c r="F75" s="58" t="s">
        <v>42</v>
      </c>
      <c r="G75" s="58" t="s">
        <v>4</v>
      </c>
      <c r="H75" s="390" t="s">
        <v>34</v>
      </c>
      <c r="I75" s="390"/>
    </row>
    <row r="76" spans="1:9" ht="16.5" customHeight="1" x14ac:dyDescent="0.2">
      <c r="A76" s="48"/>
      <c r="B76" s="64"/>
      <c r="C76" s="235"/>
      <c r="D76" s="236"/>
      <c r="E76" s="37"/>
      <c r="F76" s="71"/>
      <c r="G76" s="78"/>
      <c r="H76" s="235"/>
      <c r="I76" s="236"/>
    </row>
    <row r="77" spans="1:9" ht="16.5" customHeight="1" x14ac:dyDescent="0.2">
      <c r="A77" s="60"/>
      <c r="B77" s="64"/>
      <c r="C77" s="237"/>
      <c r="D77" s="238"/>
      <c r="E77" s="37"/>
      <c r="F77" s="71"/>
      <c r="G77" s="78"/>
      <c r="H77" s="173"/>
      <c r="I77" s="174"/>
    </row>
    <row r="78" spans="1:9" ht="16.5" customHeight="1" x14ac:dyDescent="0.2">
      <c r="A78" s="60"/>
      <c r="B78" s="64"/>
      <c r="C78" s="42"/>
      <c r="D78" s="43"/>
      <c r="E78" s="37"/>
      <c r="F78" s="71"/>
      <c r="G78" s="64"/>
      <c r="H78" s="39"/>
      <c r="I78" s="40"/>
    </row>
    <row r="79" spans="1:9" ht="16.5" customHeight="1" x14ac:dyDescent="0.2">
      <c r="A79" s="49"/>
      <c r="B79" s="65"/>
      <c r="C79" s="42"/>
      <c r="D79" s="43"/>
      <c r="E79" s="37"/>
      <c r="F79" s="69"/>
      <c r="G79" s="65"/>
      <c r="H79" s="39"/>
      <c r="I79" s="40"/>
    </row>
    <row r="80" spans="1:9" ht="16.5" customHeight="1" thickBot="1" x14ac:dyDescent="0.25">
      <c r="A80" s="50"/>
      <c r="B80" s="66"/>
      <c r="C80" s="44"/>
      <c r="D80" s="45"/>
      <c r="E80" s="37"/>
      <c r="F80" s="70"/>
      <c r="G80" s="66"/>
      <c r="H80" s="46"/>
      <c r="I80" s="47"/>
    </row>
    <row r="81" spans="1:17" ht="23.25" x14ac:dyDescent="0.35">
      <c r="A81" s="378" t="s">
        <v>178</v>
      </c>
      <c r="B81" s="378"/>
      <c r="C81" s="378"/>
      <c r="D81" s="378"/>
      <c r="E81" s="378"/>
      <c r="F81" s="378"/>
      <c r="G81" s="378"/>
      <c r="H81" s="378"/>
      <c r="I81" s="378"/>
    </row>
    <row r="82" spans="1:17" ht="16.5" customHeight="1" thickBot="1" x14ac:dyDescent="0.25">
      <c r="Q82" s="41"/>
    </row>
    <row r="83" spans="1:17" ht="16.5" customHeight="1" thickBot="1" x14ac:dyDescent="0.3">
      <c r="A83" s="58" t="s">
        <v>42</v>
      </c>
      <c r="B83" s="58" t="s">
        <v>4</v>
      </c>
      <c r="C83" s="391" t="s">
        <v>35</v>
      </c>
      <c r="D83" s="391"/>
      <c r="E83" s="34"/>
      <c r="F83" s="58" t="s">
        <v>42</v>
      </c>
      <c r="G83" s="58" t="s">
        <v>4</v>
      </c>
      <c r="H83" s="391" t="s">
        <v>36</v>
      </c>
      <c r="I83" s="391"/>
      <c r="Q83" s="41"/>
    </row>
    <row r="84" spans="1:17" ht="16.5" customHeight="1" x14ac:dyDescent="0.2">
      <c r="A84" s="48"/>
      <c r="B84" s="64"/>
      <c r="C84" s="235" t="s">
        <v>164</v>
      </c>
      <c r="D84" s="236" t="s">
        <v>133</v>
      </c>
      <c r="E84" s="37"/>
      <c r="F84" s="71"/>
      <c r="G84" s="64"/>
      <c r="H84" s="235" t="s">
        <v>144</v>
      </c>
      <c r="I84" s="236" t="s">
        <v>145</v>
      </c>
    </row>
    <row r="85" spans="1:17" ht="16.5" customHeight="1" x14ac:dyDescent="0.2">
      <c r="A85" s="60"/>
      <c r="B85" s="64"/>
      <c r="C85" s="237" t="s">
        <v>146</v>
      </c>
      <c r="D85" s="238" t="s">
        <v>130</v>
      </c>
      <c r="E85" s="37"/>
      <c r="F85" s="71"/>
      <c r="G85" s="64"/>
      <c r="H85" s="237" t="s">
        <v>163</v>
      </c>
      <c r="I85" s="238" t="s">
        <v>162</v>
      </c>
    </row>
    <row r="86" spans="1:17" ht="16.5" customHeight="1" x14ac:dyDescent="0.2">
      <c r="A86" s="60"/>
      <c r="B86" s="64"/>
      <c r="C86" s="173"/>
      <c r="D86" s="174"/>
      <c r="E86" s="37"/>
      <c r="F86" s="71"/>
      <c r="G86" s="64"/>
      <c r="H86" s="175"/>
      <c r="I86" s="176"/>
    </row>
    <row r="87" spans="1:17" ht="16.5" customHeight="1" x14ac:dyDescent="0.2">
      <c r="A87" s="49"/>
      <c r="B87" s="65"/>
      <c r="C87" s="39"/>
      <c r="D87" s="40"/>
      <c r="E87" s="37"/>
      <c r="F87" s="69"/>
      <c r="G87" s="65"/>
      <c r="H87" s="42"/>
      <c r="I87" s="43"/>
      <c r="M87" s="41"/>
      <c r="N87" s="41"/>
      <c r="O87" s="41"/>
      <c r="P87" s="41"/>
    </row>
    <row r="88" spans="1:17" ht="16.5" customHeight="1" thickBot="1" x14ac:dyDescent="0.25">
      <c r="A88" s="50"/>
      <c r="B88" s="66"/>
      <c r="C88" s="46"/>
      <c r="D88" s="47"/>
      <c r="E88" s="37"/>
      <c r="F88" s="70"/>
      <c r="G88" s="66"/>
      <c r="H88" s="46"/>
      <c r="I88" s="47"/>
      <c r="M88" s="41"/>
      <c r="N88" s="41"/>
      <c r="O88" s="41"/>
      <c r="P88" s="41"/>
    </row>
    <row r="89" spans="1:17" s="53" customFormat="1" ht="16.5" customHeight="1" x14ac:dyDescent="0.2">
      <c r="A89" s="38"/>
      <c r="B89" s="38"/>
      <c r="C89" s="37"/>
      <c r="D89" s="37"/>
      <c r="E89" s="37"/>
      <c r="F89" s="37"/>
      <c r="G89" s="38"/>
      <c r="H89" s="37"/>
      <c r="I89" s="37"/>
      <c r="M89" s="38"/>
      <c r="N89" s="38"/>
      <c r="O89" s="38"/>
      <c r="P89" s="38"/>
    </row>
    <row r="90" spans="1:17" ht="16.5" customHeight="1" thickBot="1" x14ac:dyDescent="0.25">
      <c r="M90" s="41"/>
      <c r="N90" s="41"/>
      <c r="O90" s="41"/>
      <c r="P90" s="41"/>
    </row>
    <row r="91" spans="1:17" ht="16.5" customHeight="1" thickBot="1" x14ac:dyDescent="0.3">
      <c r="A91" s="58" t="s">
        <v>42</v>
      </c>
      <c r="B91" s="58" t="s">
        <v>4</v>
      </c>
      <c r="C91" s="390" t="s">
        <v>37</v>
      </c>
      <c r="D91" s="390"/>
      <c r="E91" s="34"/>
      <c r="F91" s="58" t="s">
        <v>42</v>
      </c>
      <c r="G91" s="58" t="s">
        <v>4</v>
      </c>
      <c r="H91" s="390" t="s">
        <v>38</v>
      </c>
      <c r="I91" s="390"/>
    </row>
    <row r="92" spans="1:17" ht="16.5" customHeight="1" x14ac:dyDescent="0.2">
      <c r="A92" s="48"/>
      <c r="B92" s="64"/>
      <c r="C92" s="237" t="s">
        <v>189</v>
      </c>
      <c r="D92" s="238" t="s">
        <v>188</v>
      </c>
      <c r="E92" s="37"/>
      <c r="F92" s="71"/>
      <c r="G92" s="64"/>
      <c r="H92" s="235" t="s">
        <v>143</v>
      </c>
      <c r="I92" s="236" t="s">
        <v>142</v>
      </c>
    </row>
    <row r="93" spans="1:17" ht="16.5" customHeight="1" x14ac:dyDescent="0.2">
      <c r="A93" s="60"/>
      <c r="B93" s="64"/>
      <c r="C93" s="173"/>
      <c r="D93" s="174"/>
      <c r="E93" s="37"/>
      <c r="F93" s="71"/>
      <c r="G93" s="64"/>
      <c r="H93" s="237" t="s">
        <v>141</v>
      </c>
      <c r="I93" s="238" t="s">
        <v>142</v>
      </c>
    </row>
    <row r="94" spans="1:17" ht="16.5" customHeight="1" x14ac:dyDescent="0.2">
      <c r="A94" s="60"/>
      <c r="B94" s="64"/>
      <c r="C94" s="173"/>
      <c r="D94" s="174"/>
      <c r="E94" s="37"/>
      <c r="F94" s="71"/>
      <c r="G94" s="64"/>
      <c r="H94" s="173"/>
      <c r="I94" s="174"/>
    </row>
    <row r="95" spans="1:17" ht="16.5" customHeight="1" x14ac:dyDescent="0.2">
      <c r="A95" s="49"/>
      <c r="B95" s="65"/>
      <c r="C95" s="39"/>
      <c r="D95" s="40"/>
      <c r="E95" s="37"/>
      <c r="F95" s="69"/>
      <c r="G95" s="65"/>
      <c r="H95" s="39"/>
      <c r="I95" s="40"/>
    </row>
    <row r="96" spans="1:17" ht="16.5" customHeight="1" thickBot="1" x14ac:dyDescent="0.25">
      <c r="A96" s="50"/>
      <c r="B96" s="66"/>
      <c r="C96" s="46"/>
      <c r="D96" s="47"/>
      <c r="E96" s="37"/>
      <c r="F96" s="70"/>
      <c r="G96" s="66"/>
      <c r="H96" s="46"/>
      <c r="I96" s="47"/>
    </row>
    <row r="97" spans="1:9" ht="16.5" customHeight="1" x14ac:dyDescent="0.2"/>
    <row r="98" spans="1:9" ht="16.5" customHeight="1" thickBot="1" x14ac:dyDescent="0.25"/>
    <row r="99" spans="1:9" ht="16.5" customHeight="1" thickBot="1" x14ac:dyDescent="0.3">
      <c r="A99" s="63" t="s">
        <v>42</v>
      </c>
      <c r="B99" s="58" t="s">
        <v>4</v>
      </c>
      <c r="C99" s="390" t="s">
        <v>46</v>
      </c>
      <c r="D99" s="390"/>
      <c r="E99" s="34"/>
      <c r="F99" s="58" t="s">
        <v>42</v>
      </c>
      <c r="G99" s="58" t="s">
        <v>4</v>
      </c>
      <c r="H99" s="390" t="s">
        <v>47</v>
      </c>
      <c r="I99" s="390"/>
    </row>
    <row r="100" spans="1:9" ht="16.5" customHeight="1" x14ac:dyDescent="0.2">
      <c r="A100" s="49"/>
      <c r="B100" s="64"/>
      <c r="C100" s="235" t="s">
        <v>167</v>
      </c>
      <c r="D100" s="236" t="s">
        <v>162</v>
      </c>
      <c r="E100" s="37"/>
      <c r="F100" s="71"/>
      <c r="G100" s="64"/>
      <c r="H100" s="235" t="s">
        <v>191</v>
      </c>
      <c r="I100" s="236" t="s">
        <v>190</v>
      </c>
    </row>
    <row r="101" spans="1:9" ht="16.5" customHeight="1" x14ac:dyDescent="0.2">
      <c r="A101" s="49"/>
      <c r="B101" s="64"/>
      <c r="C101" s="42" t="s">
        <v>168</v>
      </c>
      <c r="D101" s="43" t="s">
        <v>155</v>
      </c>
      <c r="E101" s="37"/>
      <c r="F101" s="71"/>
      <c r="G101" s="64"/>
      <c r="H101" s="51" t="s">
        <v>156</v>
      </c>
      <c r="I101" s="52" t="s">
        <v>142</v>
      </c>
    </row>
    <row r="102" spans="1:9" ht="16.5" customHeight="1" x14ac:dyDescent="0.2">
      <c r="A102" s="49"/>
      <c r="B102" s="64"/>
      <c r="C102" s="51" t="s">
        <v>152</v>
      </c>
      <c r="D102" s="52" t="s">
        <v>153</v>
      </c>
      <c r="E102" s="37"/>
      <c r="F102" s="71"/>
      <c r="G102" s="64"/>
      <c r="H102" s="39"/>
      <c r="I102" s="40"/>
    </row>
    <row r="103" spans="1:9" ht="16.5" customHeight="1" x14ac:dyDescent="0.2">
      <c r="A103" s="49"/>
      <c r="B103" s="65"/>
      <c r="C103" s="39"/>
      <c r="D103" s="40"/>
      <c r="E103" s="37"/>
      <c r="F103" s="69"/>
      <c r="G103" s="65"/>
      <c r="H103" s="51"/>
      <c r="I103" s="52"/>
    </row>
    <row r="104" spans="1:9" ht="16.5" customHeight="1" thickBot="1" x14ac:dyDescent="0.25">
      <c r="A104" s="50"/>
      <c r="B104" s="66"/>
      <c r="C104" s="46"/>
      <c r="D104" s="47"/>
      <c r="E104" s="37"/>
      <c r="F104" s="70"/>
      <c r="G104" s="66"/>
      <c r="H104" s="54"/>
      <c r="I104" s="55"/>
    </row>
    <row r="105" spans="1:9" ht="16.5" customHeight="1" x14ac:dyDescent="0.2"/>
    <row r="106" spans="1:9" ht="16.5" customHeight="1" thickBot="1" x14ac:dyDescent="0.25"/>
    <row r="107" spans="1:9" ht="16.5" customHeight="1" thickBot="1" x14ac:dyDescent="0.3">
      <c r="A107" s="63" t="s">
        <v>42</v>
      </c>
      <c r="B107" s="58" t="s">
        <v>4</v>
      </c>
      <c r="C107" s="390" t="s">
        <v>48</v>
      </c>
      <c r="D107" s="390"/>
      <c r="E107" s="34"/>
      <c r="F107" s="58" t="s">
        <v>42</v>
      </c>
      <c r="G107" s="58" t="s">
        <v>4</v>
      </c>
      <c r="H107" s="390" t="s">
        <v>49</v>
      </c>
      <c r="I107" s="390"/>
    </row>
    <row r="108" spans="1:9" ht="16.5" customHeight="1" x14ac:dyDescent="0.2">
      <c r="A108" s="49"/>
      <c r="B108" s="64"/>
      <c r="C108" s="237" t="s">
        <v>165</v>
      </c>
      <c r="D108" s="238" t="s">
        <v>166</v>
      </c>
      <c r="E108" s="37"/>
      <c r="F108" s="71"/>
      <c r="G108" s="64"/>
      <c r="H108" s="235" t="s">
        <v>147</v>
      </c>
      <c r="I108" s="236" t="s">
        <v>148</v>
      </c>
    </row>
    <row r="109" spans="1:9" ht="16.5" customHeight="1" x14ac:dyDescent="0.2">
      <c r="A109" s="49"/>
      <c r="B109" s="64"/>
      <c r="C109" s="237" t="s">
        <v>185</v>
      </c>
      <c r="D109" s="238" t="s">
        <v>150</v>
      </c>
      <c r="E109" s="37"/>
      <c r="F109" s="71"/>
      <c r="G109" s="64"/>
      <c r="H109" s="237" t="s">
        <v>171</v>
      </c>
      <c r="I109" s="238" t="s">
        <v>142</v>
      </c>
    </row>
    <row r="110" spans="1:9" ht="16.5" customHeight="1" x14ac:dyDescent="0.2">
      <c r="A110" s="49"/>
      <c r="B110" s="64"/>
      <c r="C110" s="173"/>
      <c r="D110" s="174"/>
      <c r="E110" s="37"/>
      <c r="F110" s="177"/>
      <c r="G110" s="178"/>
      <c r="H110" s="179"/>
      <c r="I110" s="180"/>
    </row>
    <row r="111" spans="1:9" ht="16.5" customHeight="1" x14ac:dyDescent="0.2">
      <c r="A111" s="49"/>
      <c r="B111" s="65"/>
      <c r="C111" s="39"/>
      <c r="D111" s="40"/>
      <c r="E111" s="37"/>
      <c r="F111" s="69"/>
      <c r="G111" s="65"/>
      <c r="H111" s="39"/>
      <c r="I111" s="40"/>
    </row>
    <row r="112" spans="1:9" ht="16.5" customHeight="1" thickBot="1" x14ac:dyDescent="0.25">
      <c r="A112" s="50"/>
      <c r="B112" s="66"/>
      <c r="C112" s="46"/>
      <c r="D112" s="47"/>
      <c r="E112" s="37"/>
      <c r="F112" s="70"/>
      <c r="G112" s="66"/>
      <c r="H112" s="54"/>
      <c r="I112" s="55"/>
    </row>
    <row r="113" spans="1:9" ht="16.5" customHeight="1" x14ac:dyDescent="0.2"/>
    <row r="114" spans="1:9" ht="16.5" customHeight="1" thickBot="1" x14ac:dyDescent="0.25"/>
    <row r="115" spans="1:9" ht="16.5" customHeight="1" thickBot="1" x14ac:dyDescent="0.3">
      <c r="A115" s="63" t="s">
        <v>42</v>
      </c>
      <c r="B115" s="58" t="s">
        <v>4</v>
      </c>
      <c r="C115" s="390" t="s">
        <v>50</v>
      </c>
      <c r="D115" s="390"/>
      <c r="E115" s="34"/>
      <c r="F115" s="58" t="s">
        <v>42</v>
      </c>
      <c r="G115" s="58" t="s">
        <v>4</v>
      </c>
      <c r="H115" s="390" t="s">
        <v>51</v>
      </c>
      <c r="I115" s="390"/>
    </row>
    <row r="116" spans="1:9" ht="16.5" customHeight="1" x14ac:dyDescent="0.2">
      <c r="A116" s="49"/>
      <c r="B116" s="64"/>
      <c r="C116" s="235" t="s">
        <v>186</v>
      </c>
      <c r="D116" s="236" t="s">
        <v>180</v>
      </c>
      <c r="E116" s="37"/>
      <c r="F116" s="71"/>
      <c r="G116" s="64"/>
      <c r="H116" s="235" t="s">
        <v>193</v>
      </c>
      <c r="I116" s="236" t="s">
        <v>192</v>
      </c>
    </row>
    <row r="117" spans="1:9" ht="16.5" customHeight="1" x14ac:dyDescent="0.2">
      <c r="A117" s="49"/>
      <c r="B117" s="64"/>
      <c r="C117" s="237" t="s">
        <v>151</v>
      </c>
      <c r="D117" s="238" t="s">
        <v>126</v>
      </c>
      <c r="E117" s="37"/>
      <c r="F117" s="71"/>
      <c r="G117" s="64"/>
      <c r="H117" s="39" t="s">
        <v>149</v>
      </c>
      <c r="I117" s="40" t="s">
        <v>150</v>
      </c>
    </row>
    <row r="118" spans="1:9" ht="16.5" customHeight="1" x14ac:dyDescent="0.2">
      <c r="A118" s="49"/>
      <c r="B118" s="64"/>
      <c r="C118" s="237" t="s">
        <v>195</v>
      </c>
      <c r="D118" s="238" t="s">
        <v>194</v>
      </c>
      <c r="E118" s="37"/>
      <c r="F118" s="71"/>
      <c r="G118" s="64"/>
      <c r="H118" s="42"/>
      <c r="I118" s="43"/>
    </row>
    <row r="119" spans="1:9" ht="16.5" customHeight="1" x14ac:dyDescent="0.2">
      <c r="A119" s="49"/>
      <c r="B119" s="65"/>
      <c r="C119" s="39"/>
      <c r="D119" s="40"/>
      <c r="E119" s="37"/>
      <c r="F119" s="69"/>
      <c r="G119" s="65"/>
      <c r="H119" s="39"/>
      <c r="I119" s="40"/>
    </row>
    <row r="120" spans="1:9" ht="16.5" customHeight="1" thickBot="1" x14ac:dyDescent="0.25">
      <c r="A120" s="50"/>
      <c r="B120" s="66"/>
      <c r="C120" s="46"/>
      <c r="D120" s="47"/>
      <c r="E120" s="37"/>
      <c r="F120" s="70"/>
      <c r="G120" s="66"/>
      <c r="H120" s="54"/>
      <c r="I120" s="55"/>
    </row>
  </sheetData>
  <mergeCells count="33">
    <mergeCell ref="A1:I1"/>
    <mergeCell ref="A41:I41"/>
    <mergeCell ref="C43:D43"/>
    <mergeCell ref="H43:I43"/>
    <mergeCell ref="C19:D19"/>
    <mergeCell ref="H19:I19"/>
    <mergeCell ref="H3:I3"/>
    <mergeCell ref="H27:I27"/>
    <mergeCell ref="C35:D35"/>
    <mergeCell ref="C3:D3"/>
    <mergeCell ref="C11:D11"/>
    <mergeCell ref="H11:I11"/>
    <mergeCell ref="A81:I81"/>
    <mergeCell ref="C27:D27"/>
    <mergeCell ref="H35:I35"/>
    <mergeCell ref="H51:I51"/>
    <mergeCell ref="C51:D51"/>
    <mergeCell ref="H67:I67"/>
    <mergeCell ref="C59:D59"/>
    <mergeCell ref="H59:I59"/>
    <mergeCell ref="C75:D75"/>
    <mergeCell ref="C67:D67"/>
    <mergeCell ref="H75:I75"/>
    <mergeCell ref="C91:D91"/>
    <mergeCell ref="H91:I91"/>
    <mergeCell ref="C83:D83"/>
    <mergeCell ref="H83:I83"/>
    <mergeCell ref="C115:D115"/>
    <mergeCell ref="H115:I115"/>
    <mergeCell ref="C99:D99"/>
    <mergeCell ref="H99:I99"/>
    <mergeCell ref="C107:D107"/>
    <mergeCell ref="H107:I107"/>
  </mergeCells>
  <phoneticPr fontId="0" type="noConversion"/>
  <printOptions horizontalCentered="1"/>
  <pageMargins left="0.5" right="0.5" top="0.5" bottom="0.5" header="0" footer="0"/>
  <pageSetup orientation="portrait" horizontalDpi="300" verticalDpi="300" r:id="rId1"/>
  <headerFooter alignWithMargins="0">
    <oddHeader>&amp;L&amp;12Suburban Bowlerama, York, PA&amp;R&amp;12 2016 Keystone State Games</oddHeader>
    <oddFooter>&amp;LPrinted &amp;D
Time &amp;T&amp;C&amp;12 &amp;"Arial,Bold"&amp;16Adult - Lane Assignments
Finals Shift&amp;R&amp;12&amp;P of &amp;N</oddFooter>
  </headerFooter>
  <rowBreaks count="2" manualBreakCount="2">
    <brk id="40" max="16383" man="1"/>
    <brk id="80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view="pageLayout" topLeftCell="B1" zoomScaleNormal="65" zoomScaleSheetLayoutView="65" workbookViewId="0">
      <selection activeCell="S6" sqref="S6"/>
    </sheetView>
  </sheetViews>
  <sheetFormatPr defaultRowHeight="12.75" x14ac:dyDescent="0.2"/>
  <cols>
    <col min="1" max="1" width="11.140625" style="96" customWidth="1"/>
    <col min="2" max="3" width="12.7109375" style="96" customWidth="1"/>
    <col min="4" max="4" width="15.7109375" style="96" customWidth="1"/>
    <col min="5" max="5" width="5.5703125" style="96" customWidth="1"/>
    <col min="6" max="6" width="6.7109375" style="96" customWidth="1"/>
    <col min="7" max="9" width="7.7109375" style="96" customWidth="1"/>
    <col min="10" max="10" width="10.7109375" style="96" customWidth="1"/>
    <col min="11" max="11" width="1.85546875" style="96" customWidth="1"/>
    <col min="12" max="12" width="12.7109375" style="96" customWidth="1"/>
    <col min="13" max="13" width="12.7109375" style="90" customWidth="1"/>
    <col min="14" max="14" width="15.7109375" style="90" customWidth="1"/>
    <col min="15" max="15" width="5.5703125" style="90" customWidth="1"/>
    <col min="16" max="16" width="6.7109375" style="90" customWidth="1"/>
    <col min="17" max="19" width="8.7109375" style="90" customWidth="1"/>
    <col min="20" max="20" width="10.7109375" style="90" customWidth="1"/>
    <col min="21" max="24" width="7.7109375" style="90" hidden="1" customWidth="1"/>
    <col min="25" max="25" width="15.140625" style="90" customWidth="1"/>
    <col min="26" max="16384" width="9.140625" style="90"/>
  </cols>
  <sheetData>
    <row r="1" spans="1:25" ht="15" customHeight="1" x14ac:dyDescent="0.2">
      <c r="A1" s="185"/>
      <c r="B1" s="399" t="s">
        <v>112</v>
      </c>
      <c r="C1" s="399" t="s">
        <v>113</v>
      </c>
      <c r="D1" s="403" t="s">
        <v>0</v>
      </c>
      <c r="E1" s="403" t="s">
        <v>4</v>
      </c>
      <c r="F1" s="403" t="s">
        <v>1</v>
      </c>
      <c r="G1" s="186" t="s">
        <v>5</v>
      </c>
      <c r="H1" s="186" t="s">
        <v>5</v>
      </c>
      <c r="I1" s="186" t="s">
        <v>5</v>
      </c>
      <c r="J1" s="401" t="s">
        <v>69</v>
      </c>
      <c r="K1" s="93"/>
      <c r="L1" s="399" t="s">
        <v>112</v>
      </c>
      <c r="M1" s="399" t="s">
        <v>113</v>
      </c>
      <c r="N1" s="403" t="s">
        <v>0</v>
      </c>
      <c r="O1" s="403" t="s">
        <v>4</v>
      </c>
      <c r="P1" s="403" t="s">
        <v>1</v>
      </c>
      <c r="Q1" s="186" t="s">
        <v>5</v>
      </c>
      <c r="R1" s="186" t="s">
        <v>5</v>
      </c>
      <c r="S1" s="186" t="s">
        <v>5</v>
      </c>
      <c r="T1" s="401" t="s">
        <v>69</v>
      </c>
      <c r="U1" s="419" t="s">
        <v>45</v>
      </c>
      <c r="V1" s="420"/>
      <c r="W1" s="421"/>
      <c r="X1" s="92" t="s">
        <v>94</v>
      </c>
      <c r="Y1" s="397" t="s">
        <v>114</v>
      </c>
    </row>
    <row r="2" spans="1:25" ht="15" customHeight="1" thickBot="1" x14ac:dyDescent="0.25">
      <c r="A2" s="185"/>
      <c r="B2" s="400"/>
      <c r="C2" s="400"/>
      <c r="D2" s="404"/>
      <c r="E2" s="404"/>
      <c r="F2" s="404"/>
      <c r="G2" s="187">
        <v>1</v>
      </c>
      <c r="H2" s="187">
        <v>2</v>
      </c>
      <c r="I2" s="187">
        <v>3</v>
      </c>
      <c r="J2" s="402"/>
      <c r="K2" s="99"/>
      <c r="L2" s="400"/>
      <c r="M2" s="400"/>
      <c r="N2" s="404"/>
      <c r="O2" s="404"/>
      <c r="P2" s="404"/>
      <c r="Q2" s="187">
        <v>1</v>
      </c>
      <c r="R2" s="187">
        <v>2</v>
      </c>
      <c r="S2" s="187">
        <v>3</v>
      </c>
      <c r="T2" s="402"/>
      <c r="U2" s="422"/>
      <c r="V2" s="423"/>
      <c r="W2" s="424"/>
      <c r="X2" s="100" t="s">
        <v>95</v>
      </c>
      <c r="Y2" s="398"/>
    </row>
    <row r="3" spans="1:25" s="95" customFormat="1" ht="15" customHeight="1" thickBot="1" x14ac:dyDescent="0.25">
      <c r="A3" s="101" t="s">
        <v>59</v>
      </c>
      <c r="B3" s="102" t="s">
        <v>181</v>
      </c>
      <c r="C3" s="102" t="s">
        <v>127</v>
      </c>
      <c r="D3" s="102"/>
      <c r="E3" s="102"/>
      <c r="F3" s="102">
        <v>224</v>
      </c>
      <c r="G3" s="188">
        <v>244</v>
      </c>
      <c r="H3" s="188">
        <v>246</v>
      </c>
      <c r="I3" s="188">
        <v>211</v>
      </c>
      <c r="J3" s="103">
        <f>SUM(G3:I3)</f>
        <v>701</v>
      </c>
      <c r="K3" s="112"/>
      <c r="L3" s="106" t="s">
        <v>181</v>
      </c>
      <c r="M3" s="102" t="s">
        <v>182</v>
      </c>
      <c r="N3" s="102"/>
      <c r="O3" s="102"/>
      <c r="P3" s="102">
        <v>215</v>
      </c>
      <c r="Q3" s="191">
        <v>243</v>
      </c>
      <c r="R3" s="191">
        <v>236</v>
      </c>
      <c r="S3" s="188">
        <v>214</v>
      </c>
      <c r="T3" s="103">
        <f>SUM(Q3:S3)</f>
        <v>693</v>
      </c>
      <c r="U3" s="103"/>
      <c r="V3" s="103"/>
      <c r="W3" s="104"/>
      <c r="X3" s="104"/>
      <c r="Y3" s="299">
        <f>SUM(J3+T3)</f>
        <v>1394</v>
      </c>
    </row>
    <row r="4" spans="1:25" s="95" customFormat="1" ht="15" customHeight="1" thickBot="1" x14ac:dyDescent="0.25">
      <c r="A4" s="101" t="s">
        <v>60</v>
      </c>
      <c r="B4" s="102" t="s">
        <v>153</v>
      </c>
      <c r="C4" s="102" t="s">
        <v>152</v>
      </c>
      <c r="D4" s="102"/>
      <c r="E4" s="102"/>
      <c r="F4" s="102">
        <v>200</v>
      </c>
      <c r="G4" s="188">
        <v>197</v>
      </c>
      <c r="H4" s="188">
        <v>174</v>
      </c>
      <c r="I4" s="188">
        <v>209</v>
      </c>
      <c r="J4" s="103">
        <f>SUM(G4:I4)</f>
        <v>580</v>
      </c>
      <c r="K4" s="113"/>
      <c r="L4" s="106" t="s">
        <v>142</v>
      </c>
      <c r="M4" s="102" t="s">
        <v>143</v>
      </c>
      <c r="N4" s="102"/>
      <c r="O4" s="102"/>
      <c r="P4" s="102">
        <v>226</v>
      </c>
      <c r="Q4" s="191">
        <v>246</v>
      </c>
      <c r="R4" s="191">
        <v>172</v>
      </c>
      <c r="S4" s="188">
        <v>240</v>
      </c>
      <c r="T4" s="103">
        <f>SUM(Q4:S4)</f>
        <v>658</v>
      </c>
      <c r="U4" s="103"/>
      <c r="V4" s="103"/>
      <c r="W4" s="104"/>
      <c r="X4" s="104"/>
      <c r="Y4" s="299">
        <f>SUM(J4+T4)</f>
        <v>1238</v>
      </c>
    </row>
    <row r="5" spans="1:25" s="95" customFormat="1" ht="15" customHeight="1" x14ac:dyDescent="0.2">
      <c r="A5" s="101" t="s">
        <v>61</v>
      </c>
      <c r="B5" s="102" t="s">
        <v>155</v>
      </c>
      <c r="C5" s="102" t="s">
        <v>154</v>
      </c>
      <c r="D5" s="102"/>
      <c r="E5" s="102"/>
      <c r="F5" s="102">
        <v>224</v>
      </c>
      <c r="G5" s="188">
        <v>162</v>
      </c>
      <c r="H5" s="188">
        <v>214</v>
      </c>
      <c r="I5" s="188">
        <v>161</v>
      </c>
      <c r="J5" s="103">
        <f>SUM(G5:I5)</f>
        <v>537</v>
      </c>
      <c r="K5" s="113"/>
      <c r="L5" s="106" t="s">
        <v>153</v>
      </c>
      <c r="M5" s="102" t="s">
        <v>152</v>
      </c>
      <c r="N5" s="102"/>
      <c r="O5" s="102"/>
      <c r="P5" s="102">
        <v>200</v>
      </c>
      <c r="Q5" s="191">
        <v>148</v>
      </c>
      <c r="R5" s="191">
        <v>213</v>
      </c>
      <c r="S5" s="188">
        <v>189</v>
      </c>
      <c r="T5" s="103">
        <f>SUM(Q5:S5)</f>
        <v>550</v>
      </c>
      <c r="U5" s="103"/>
      <c r="V5" s="103"/>
      <c r="W5" s="104"/>
      <c r="X5" s="104"/>
      <c r="Y5" s="299">
        <f>SUM(J5+T5)</f>
        <v>1087</v>
      </c>
    </row>
    <row r="6" spans="1:25" s="95" customFormat="1" ht="15" customHeight="1" x14ac:dyDescent="0.2">
      <c r="A6" s="101" t="s">
        <v>62</v>
      </c>
      <c r="B6" s="102"/>
      <c r="C6" s="102"/>
      <c r="D6" s="102"/>
      <c r="E6" s="102"/>
      <c r="F6" s="102"/>
      <c r="G6" s="188"/>
      <c r="H6" s="188"/>
      <c r="I6" s="188"/>
      <c r="J6" s="103"/>
      <c r="K6" s="113"/>
      <c r="L6" s="106"/>
      <c r="M6" s="102"/>
      <c r="N6" s="102"/>
      <c r="O6" s="102"/>
      <c r="P6" s="102"/>
      <c r="Q6" s="191"/>
      <c r="R6" s="191"/>
      <c r="S6" s="191"/>
      <c r="T6" s="103"/>
      <c r="U6" s="103"/>
      <c r="V6" s="103"/>
      <c r="W6" s="104"/>
      <c r="X6" s="104"/>
      <c r="Y6" s="193"/>
    </row>
    <row r="7" spans="1:25" s="95" customFormat="1" ht="15" customHeight="1" x14ac:dyDescent="0.2">
      <c r="A7" s="101" t="s">
        <v>63</v>
      </c>
      <c r="B7" s="102"/>
      <c r="C7" s="102"/>
      <c r="D7" s="102"/>
      <c r="E7" s="102"/>
      <c r="F7" s="102"/>
      <c r="G7" s="188"/>
      <c r="H7" s="188"/>
      <c r="I7" s="188"/>
      <c r="J7" s="103"/>
      <c r="K7" s="113"/>
      <c r="L7" s="106"/>
      <c r="M7" s="102"/>
      <c r="N7" s="102"/>
      <c r="O7" s="102"/>
      <c r="P7" s="102"/>
      <c r="Q7" s="191"/>
      <c r="R7" s="191"/>
      <c r="S7" s="188"/>
      <c r="T7" s="103"/>
      <c r="U7" s="103"/>
      <c r="V7" s="103"/>
      <c r="W7" s="104"/>
      <c r="X7" s="104"/>
      <c r="Y7" s="193"/>
    </row>
    <row r="8" spans="1:25" s="95" customFormat="1" ht="15" customHeight="1" x14ac:dyDescent="0.2">
      <c r="A8" s="101" t="s">
        <v>64</v>
      </c>
      <c r="B8" s="102"/>
      <c r="C8" s="102"/>
      <c r="D8" s="102"/>
      <c r="E8" s="102"/>
      <c r="F8" s="102"/>
      <c r="G8" s="188"/>
      <c r="H8" s="188"/>
      <c r="I8" s="188"/>
      <c r="J8" s="103"/>
      <c r="K8" s="113"/>
      <c r="L8" s="106"/>
      <c r="M8" s="102"/>
      <c r="N8" s="102"/>
      <c r="O8" s="102"/>
      <c r="P8" s="102"/>
      <c r="Q8" s="191"/>
      <c r="R8" s="191"/>
      <c r="S8" s="188"/>
      <c r="T8" s="103"/>
      <c r="U8" s="103"/>
      <c r="V8" s="103"/>
      <c r="W8" s="104"/>
      <c r="X8" s="104"/>
      <c r="Y8" s="193"/>
    </row>
    <row r="9" spans="1:25" s="95" customFormat="1" ht="15" customHeight="1" x14ac:dyDescent="0.2">
      <c r="A9" s="101" t="s">
        <v>65</v>
      </c>
      <c r="B9" s="102"/>
      <c r="C9" s="102"/>
      <c r="D9" s="102"/>
      <c r="E9" s="102"/>
      <c r="F9" s="102"/>
      <c r="G9" s="188"/>
      <c r="H9" s="188"/>
      <c r="I9" s="188"/>
      <c r="J9" s="103"/>
      <c r="K9" s="113"/>
      <c r="L9" s="106"/>
      <c r="M9" s="102"/>
      <c r="N9" s="102"/>
      <c r="O9" s="102"/>
      <c r="P9" s="102"/>
      <c r="Q9" s="191"/>
      <c r="R9" s="191"/>
      <c r="S9" s="188"/>
      <c r="T9" s="103"/>
      <c r="U9" s="103"/>
      <c r="V9" s="103"/>
      <c r="W9" s="104"/>
      <c r="X9" s="104"/>
      <c r="Y9" s="193"/>
    </row>
    <row r="10" spans="1:25" s="95" customFormat="1" ht="15" customHeight="1" x14ac:dyDescent="0.2">
      <c r="A10" s="101" t="s">
        <v>66</v>
      </c>
      <c r="B10" s="102"/>
      <c r="C10" s="102"/>
      <c r="D10" s="102"/>
      <c r="E10" s="102"/>
      <c r="F10" s="102"/>
      <c r="G10" s="188"/>
      <c r="H10" s="188"/>
      <c r="I10" s="188"/>
      <c r="J10" s="103"/>
      <c r="K10" s="113"/>
      <c r="L10" s="106"/>
      <c r="M10" s="102"/>
      <c r="N10" s="102"/>
      <c r="O10" s="102"/>
      <c r="P10" s="102"/>
      <c r="Q10" s="191"/>
      <c r="R10" s="191"/>
      <c r="S10" s="188"/>
      <c r="T10" s="103"/>
      <c r="U10" s="103"/>
      <c r="V10" s="103"/>
      <c r="W10" s="104"/>
      <c r="X10" s="104"/>
      <c r="Y10" s="193"/>
    </row>
    <row r="11" spans="1:25" s="95" customFormat="1" ht="15" customHeight="1" x14ac:dyDescent="0.2">
      <c r="A11" s="101" t="s">
        <v>67</v>
      </c>
      <c r="B11" s="102"/>
      <c r="C11" s="102"/>
      <c r="D11" s="102"/>
      <c r="E11" s="102"/>
      <c r="F11" s="102"/>
      <c r="G11" s="188"/>
      <c r="H11" s="188"/>
      <c r="I11" s="188"/>
      <c r="J11" s="103"/>
      <c r="K11" s="113"/>
      <c r="L11" s="106"/>
      <c r="M11" s="102"/>
      <c r="N11" s="102"/>
      <c r="O11" s="102"/>
      <c r="P11" s="102"/>
      <c r="Q11" s="191"/>
      <c r="R11" s="191"/>
      <c r="S11" s="188"/>
      <c r="T11" s="103"/>
      <c r="U11" s="103"/>
      <c r="V11" s="103"/>
      <c r="W11" s="104"/>
      <c r="X11" s="104"/>
      <c r="Y11" s="193"/>
    </row>
    <row r="12" spans="1:25" s="95" customFormat="1" ht="15" customHeight="1" x14ac:dyDescent="0.2">
      <c r="A12" s="101" t="s">
        <v>68</v>
      </c>
      <c r="B12" s="102"/>
      <c r="C12" s="102"/>
      <c r="D12" s="102"/>
      <c r="E12" s="102"/>
      <c r="F12" s="102"/>
      <c r="G12" s="188"/>
      <c r="H12" s="188"/>
      <c r="I12" s="188"/>
      <c r="J12" s="103"/>
      <c r="K12" s="113"/>
      <c r="L12" s="106"/>
      <c r="M12" s="102"/>
      <c r="N12" s="102"/>
      <c r="O12" s="102"/>
      <c r="P12" s="102"/>
      <c r="Q12" s="191"/>
      <c r="R12" s="191"/>
      <c r="S12" s="188"/>
      <c r="T12" s="103"/>
      <c r="U12" s="103"/>
      <c r="V12" s="103"/>
      <c r="W12" s="104"/>
      <c r="X12" s="104"/>
      <c r="Y12" s="193"/>
    </row>
    <row r="13" spans="1:25" s="95" customFormat="1" ht="15" customHeight="1" x14ac:dyDescent="0.2">
      <c r="A13" s="101" t="s">
        <v>74</v>
      </c>
      <c r="B13" s="102"/>
      <c r="C13" s="102"/>
      <c r="D13" s="102"/>
      <c r="E13" s="102"/>
      <c r="F13" s="102"/>
      <c r="G13" s="188"/>
      <c r="H13" s="188"/>
      <c r="I13" s="188"/>
      <c r="J13" s="103"/>
      <c r="K13" s="113"/>
      <c r="L13" s="106"/>
      <c r="M13" s="102"/>
      <c r="N13" s="102"/>
      <c r="O13" s="102"/>
      <c r="P13" s="102"/>
      <c r="Q13" s="191"/>
      <c r="R13" s="191"/>
      <c r="S13" s="188"/>
      <c r="T13" s="103"/>
      <c r="U13" s="103"/>
      <c r="V13" s="103"/>
      <c r="W13" s="104"/>
      <c r="X13" s="104"/>
      <c r="Y13" s="193"/>
    </row>
    <row r="14" spans="1:25" s="95" customFormat="1" ht="15" customHeight="1" x14ac:dyDescent="0.2">
      <c r="A14" s="101" t="s">
        <v>75</v>
      </c>
      <c r="B14" s="102"/>
      <c r="C14" s="102"/>
      <c r="D14" s="102"/>
      <c r="E14" s="102"/>
      <c r="F14" s="102"/>
      <c r="G14" s="188"/>
      <c r="H14" s="188"/>
      <c r="I14" s="188"/>
      <c r="J14" s="103"/>
      <c r="K14" s="113"/>
      <c r="L14" s="106"/>
      <c r="M14" s="102"/>
      <c r="N14" s="102"/>
      <c r="O14" s="102"/>
      <c r="P14" s="102"/>
      <c r="Q14" s="191"/>
      <c r="R14" s="191"/>
      <c r="S14" s="188"/>
      <c r="T14" s="103"/>
      <c r="U14" s="103"/>
      <c r="V14" s="103"/>
      <c r="W14" s="104"/>
      <c r="X14" s="104"/>
      <c r="Y14" s="193"/>
    </row>
    <row r="15" spans="1:25" s="95" customFormat="1" ht="15" customHeight="1" x14ac:dyDescent="0.2">
      <c r="A15" s="101" t="s">
        <v>76</v>
      </c>
      <c r="B15" s="102"/>
      <c r="C15" s="102"/>
      <c r="D15" s="102"/>
      <c r="E15" s="102"/>
      <c r="F15" s="102"/>
      <c r="G15" s="188"/>
      <c r="H15" s="188"/>
      <c r="I15" s="188"/>
      <c r="J15" s="103"/>
      <c r="K15" s="113"/>
      <c r="L15" s="106"/>
      <c r="M15" s="102"/>
      <c r="N15" s="102"/>
      <c r="O15" s="102"/>
      <c r="P15" s="102"/>
      <c r="Q15" s="191"/>
      <c r="R15" s="191"/>
      <c r="S15" s="188"/>
      <c r="T15" s="103"/>
      <c r="U15" s="103"/>
      <c r="V15" s="103"/>
      <c r="W15" s="104"/>
      <c r="X15" s="104"/>
      <c r="Y15" s="193"/>
    </row>
    <row r="16" spans="1:25" s="95" customFormat="1" ht="15" customHeight="1" x14ac:dyDescent="0.2">
      <c r="A16" s="101" t="s">
        <v>77</v>
      </c>
      <c r="B16" s="102"/>
      <c r="C16" s="102"/>
      <c r="D16" s="102"/>
      <c r="E16" s="102"/>
      <c r="F16" s="102"/>
      <c r="G16" s="188"/>
      <c r="H16" s="188"/>
      <c r="I16" s="188"/>
      <c r="J16" s="103"/>
      <c r="K16" s="113"/>
      <c r="L16" s="106"/>
      <c r="M16" s="102"/>
      <c r="N16" s="102"/>
      <c r="O16" s="102"/>
      <c r="P16" s="102"/>
      <c r="Q16" s="191"/>
      <c r="R16" s="191"/>
      <c r="S16" s="188"/>
      <c r="T16" s="103"/>
      <c r="U16" s="103"/>
      <c r="V16" s="103"/>
      <c r="W16" s="104"/>
      <c r="X16" s="104"/>
      <c r="Y16" s="193"/>
    </row>
    <row r="17" spans="1:25" s="95" customFormat="1" ht="15" customHeight="1" x14ac:dyDescent="0.2">
      <c r="A17" s="101" t="s">
        <v>78</v>
      </c>
      <c r="B17" s="102"/>
      <c r="C17" s="102"/>
      <c r="D17" s="102"/>
      <c r="E17" s="102"/>
      <c r="F17" s="102"/>
      <c r="G17" s="188"/>
      <c r="H17" s="188"/>
      <c r="I17" s="188"/>
      <c r="J17" s="103"/>
      <c r="K17" s="113"/>
      <c r="L17" s="106"/>
      <c r="M17" s="102"/>
      <c r="N17" s="102"/>
      <c r="O17" s="102"/>
      <c r="P17" s="102"/>
      <c r="Q17" s="191"/>
      <c r="R17" s="191"/>
      <c r="S17" s="188"/>
      <c r="T17" s="103"/>
      <c r="U17" s="103"/>
      <c r="V17" s="103"/>
      <c r="W17" s="104"/>
      <c r="X17" s="104"/>
      <c r="Y17" s="193"/>
    </row>
    <row r="18" spans="1:25" s="95" customFormat="1" ht="15" customHeight="1" x14ac:dyDescent="0.2">
      <c r="A18" s="101" t="s">
        <v>79</v>
      </c>
      <c r="B18" s="102"/>
      <c r="C18" s="102"/>
      <c r="D18" s="102"/>
      <c r="E18" s="102"/>
      <c r="F18" s="102"/>
      <c r="G18" s="188"/>
      <c r="H18" s="188"/>
      <c r="I18" s="188"/>
      <c r="J18" s="103"/>
      <c r="K18" s="113"/>
      <c r="L18" s="106"/>
      <c r="M18" s="102"/>
      <c r="N18" s="102"/>
      <c r="O18" s="102"/>
      <c r="P18" s="102"/>
      <c r="Q18" s="191"/>
      <c r="R18" s="191"/>
      <c r="S18" s="188"/>
      <c r="T18" s="103"/>
      <c r="U18" s="103"/>
      <c r="V18" s="103"/>
      <c r="W18" s="104"/>
      <c r="X18" s="104"/>
      <c r="Y18" s="193"/>
    </row>
    <row r="19" spans="1:25" s="95" customFormat="1" ht="15" customHeight="1" x14ac:dyDescent="0.2">
      <c r="A19" s="101" t="s">
        <v>80</v>
      </c>
      <c r="B19" s="102"/>
      <c r="C19" s="102"/>
      <c r="D19" s="102"/>
      <c r="E19" s="102"/>
      <c r="F19" s="102"/>
      <c r="G19" s="188"/>
      <c r="H19" s="188"/>
      <c r="I19" s="188"/>
      <c r="J19" s="103"/>
      <c r="K19" s="113"/>
      <c r="L19" s="106"/>
      <c r="M19" s="102"/>
      <c r="N19" s="102"/>
      <c r="O19" s="102"/>
      <c r="P19" s="102"/>
      <c r="Q19" s="191"/>
      <c r="R19" s="191"/>
      <c r="S19" s="188"/>
      <c r="T19" s="103"/>
      <c r="U19" s="103"/>
      <c r="V19" s="103"/>
      <c r="W19" s="104"/>
      <c r="X19" s="104"/>
      <c r="Y19" s="193"/>
    </row>
    <row r="20" spans="1:25" s="95" customFormat="1" ht="15" customHeight="1" x14ac:dyDescent="0.2">
      <c r="A20" s="101" t="s">
        <v>81</v>
      </c>
      <c r="B20" s="102"/>
      <c r="C20" s="102"/>
      <c r="D20" s="102"/>
      <c r="E20" s="102"/>
      <c r="F20" s="102"/>
      <c r="G20" s="188"/>
      <c r="H20" s="188"/>
      <c r="I20" s="188"/>
      <c r="J20" s="103"/>
      <c r="K20" s="113"/>
      <c r="L20" s="106"/>
      <c r="M20" s="102"/>
      <c r="N20" s="102" t="s">
        <v>123</v>
      </c>
      <c r="O20" s="102"/>
      <c r="P20" s="102"/>
      <c r="Q20" s="191"/>
      <c r="R20" s="191"/>
      <c r="S20" s="188"/>
      <c r="T20" s="103"/>
      <c r="U20" s="103"/>
      <c r="V20" s="103"/>
      <c r="W20" s="104"/>
      <c r="X20" s="104"/>
      <c r="Y20" s="193"/>
    </row>
    <row r="21" spans="1:25" s="95" customFormat="1" ht="15" customHeight="1" x14ac:dyDescent="0.2">
      <c r="A21" s="101" t="s">
        <v>82</v>
      </c>
      <c r="B21" s="102"/>
      <c r="C21" s="102"/>
      <c r="D21" s="102"/>
      <c r="E21" s="102"/>
      <c r="F21" s="102"/>
      <c r="G21" s="188"/>
      <c r="H21" s="188"/>
      <c r="I21" s="188"/>
      <c r="J21" s="103"/>
      <c r="K21" s="113"/>
      <c r="L21" s="106"/>
      <c r="M21" s="102"/>
      <c r="N21" s="102"/>
      <c r="O21" s="102"/>
      <c r="P21" s="102"/>
      <c r="Q21" s="191"/>
      <c r="R21" s="191"/>
      <c r="S21" s="188"/>
      <c r="T21" s="103"/>
      <c r="U21" s="103"/>
      <c r="V21" s="103"/>
      <c r="W21" s="104"/>
      <c r="X21" s="104"/>
      <c r="Y21" s="193"/>
    </row>
    <row r="22" spans="1:25" s="95" customFormat="1" ht="15" customHeight="1" x14ac:dyDescent="0.2">
      <c r="A22" s="101" t="s">
        <v>83</v>
      </c>
      <c r="B22" s="103"/>
      <c r="C22" s="103"/>
      <c r="D22" s="103"/>
      <c r="E22" s="103"/>
      <c r="F22" s="103"/>
      <c r="G22" s="189"/>
      <c r="H22" s="189"/>
      <c r="I22" s="190"/>
      <c r="J22" s="103"/>
      <c r="K22" s="113"/>
      <c r="L22" s="107"/>
      <c r="M22" s="103"/>
      <c r="N22" s="103"/>
      <c r="O22" s="103"/>
      <c r="P22" s="103"/>
      <c r="Q22" s="189"/>
      <c r="R22" s="189"/>
      <c r="S22" s="190"/>
      <c r="T22" s="103"/>
      <c r="U22" s="103"/>
      <c r="V22" s="103"/>
      <c r="W22" s="104"/>
      <c r="X22" s="104"/>
      <c r="Y22" s="193"/>
    </row>
    <row r="23" spans="1:25" s="95" customFormat="1" ht="15" customHeight="1" x14ac:dyDescent="0.2">
      <c r="A23" s="101" t="s">
        <v>84</v>
      </c>
      <c r="B23" s="103"/>
      <c r="C23" s="103"/>
      <c r="D23" s="103"/>
      <c r="E23" s="103"/>
      <c r="F23" s="103"/>
      <c r="G23" s="189"/>
      <c r="H23" s="189"/>
      <c r="I23" s="190"/>
      <c r="J23" s="103"/>
      <c r="K23" s="113"/>
      <c r="L23" s="107"/>
      <c r="M23" s="103"/>
      <c r="N23" s="103"/>
      <c r="O23" s="103"/>
      <c r="P23" s="103"/>
      <c r="Q23" s="189"/>
      <c r="R23" s="189"/>
      <c r="S23" s="190"/>
      <c r="T23" s="103"/>
      <c r="U23" s="103"/>
      <c r="V23" s="103"/>
      <c r="W23" s="104"/>
      <c r="X23" s="104"/>
      <c r="Y23" s="193"/>
    </row>
    <row r="24" spans="1:25" s="95" customFormat="1" ht="15" customHeight="1" x14ac:dyDescent="0.2">
      <c r="A24" s="101" t="s">
        <v>85</v>
      </c>
      <c r="B24" s="103"/>
      <c r="C24" s="103"/>
      <c r="D24" s="103"/>
      <c r="E24" s="103"/>
      <c r="F24" s="103"/>
      <c r="G24" s="189"/>
      <c r="H24" s="189"/>
      <c r="I24" s="190"/>
      <c r="J24" s="103"/>
      <c r="K24" s="113"/>
      <c r="L24" s="107"/>
      <c r="M24" s="103"/>
      <c r="N24" s="103"/>
      <c r="O24" s="103"/>
      <c r="P24" s="103"/>
      <c r="Q24" s="189"/>
      <c r="R24" s="189"/>
      <c r="S24" s="190"/>
      <c r="T24" s="103"/>
      <c r="U24" s="103"/>
      <c r="V24" s="103"/>
      <c r="W24" s="104"/>
      <c r="X24" s="104"/>
      <c r="Y24" s="193"/>
    </row>
    <row r="25" spans="1:25" ht="15" customHeight="1" x14ac:dyDescent="0.2">
      <c r="A25" s="101" t="s">
        <v>86</v>
      </c>
      <c r="B25" s="102"/>
      <c r="C25" s="102"/>
      <c r="D25" s="102"/>
      <c r="E25" s="102"/>
      <c r="F25" s="102"/>
      <c r="G25" s="191"/>
      <c r="H25" s="191"/>
      <c r="I25" s="188"/>
      <c r="J25" s="103"/>
      <c r="K25" s="114"/>
      <c r="L25" s="108"/>
      <c r="M25" s="109"/>
      <c r="N25" s="109"/>
      <c r="O25" s="109"/>
      <c r="P25" s="109"/>
      <c r="Q25" s="192"/>
      <c r="R25" s="192"/>
      <c r="S25" s="192"/>
      <c r="T25" s="103"/>
      <c r="U25" s="103"/>
      <c r="V25" s="103"/>
      <c r="W25" s="104"/>
      <c r="X25" s="104"/>
      <c r="Y25" s="193"/>
    </row>
    <row r="26" spans="1:25" ht="15" customHeight="1" x14ac:dyDescent="0.2">
      <c r="A26" s="101" t="s">
        <v>87</v>
      </c>
      <c r="B26" s="105"/>
      <c r="C26" s="105"/>
      <c r="D26" s="105"/>
      <c r="E26" s="105"/>
      <c r="F26" s="105"/>
      <c r="G26" s="191"/>
      <c r="H26" s="191"/>
      <c r="I26" s="188"/>
      <c r="J26" s="103"/>
      <c r="K26" s="114"/>
      <c r="L26" s="110"/>
      <c r="M26" s="109"/>
      <c r="N26" s="109"/>
      <c r="O26" s="109"/>
      <c r="P26" s="109"/>
      <c r="Q26" s="192"/>
      <c r="R26" s="192"/>
      <c r="S26" s="192"/>
      <c r="T26" s="103"/>
      <c r="U26" s="103"/>
      <c r="V26" s="103"/>
      <c r="W26" s="104"/>
      <c r="X26" s="104"/>
      <c r="Y26" s="193"/>
    </row>
    <row r="27" spans="1:25" ht="15" customHeight="1" x14ac:dyDescent="0.2">
      <c r="A27" s="101" t="s">
        <v>88</v>
      </c>
      <c r="B27" s="105"/>
      <c r="C27" s="105"/>
      <c r="D27" s="105"/>
      <c r="E27" s="105"/>
      <c r="F27" s="105"/>
      <c r="G27" s="191"/>
      <c r="H27" s="191"/>
      <c r="I27" s="188"/>
      <c r="J27" s="103"/>
      <c r="K27" s="114"/>
      <c r="L27" s="110"/>
      <c r="M27" s="109"/>
      <c r="N27" s="109"/>
      <c r="O27" s="109"/>
      <c r="P27" s="109"/>
      <c r="Q27" s="192"/>
      <c r="R27" s="192"/>
      <c r="S27" s="192"/>
      <c r="T27" s="103"/>
      <c r="U27" s="103"/>
      <c r="V27" s="103"/>
      <c r="W27" s="104"/>
      <c r="X27" s="104"/>
      <c r="Y27" s="193"/>
    </row>
    <row r="28" spans="1:25" ht="15" customHeight="1" x14ac:dyDescent="0.2">
      <c r="A28" s="101" t="s">
        <v>89</v>
      </c>
      <c r="B28" s="105"/>
      <c r="C28" s="105"/>
      <c r="D28" s="105"/>
      <c r="E28" s="105"/>
      <c r="F28" s="105"/>
      <c r="G28" s="191"/>
      <c r="H28" s="191"/>
      <c r="I28" s="188"/>
      <c r="J28" s="103"/>
      <c r="K28" s="114"/>
      <c r="L28" s="110"/>
      <c r="M28" s="109"/>
      <c r="N28" s="109"/>
      <c r="O28" s="109"/>
      <c r="P28" s="109"/>
      <c r="Q28" s="192"/>
      <c r="R28" s="192"/>
      <c r="S28" s="192"/>
      <c r="T28" s="103"/>
      <c r="U28" s="103"/>
      <c r="V28" s="103"/>
      <c r="W28" s="104"/>
      <c r="X28" s="104"/>
      <c r="Y28" s="193"/>
    </row>
    <row r="29" spans="1:25" ht="15" customHeight="1" x14ac:dyDescent="0.2">
      <c r="A29" s="101" t="s">
        <v>90</v>
      </c>
      <c r="B29" s="105"/>
      <c r="C29" s="105"/>
      <c r="D29" s="105"/>
      <c r="E29" s="105"/>
      <c r="F29" s="105"/>
      <c r="G29" s="191"/>
      <c r="H29" s="191"/>
      <c r="I29" s="188"/>
      <c r="J29" s="103"/>
      <c r="K29" s="114"/>
      <c r="L29" s="110"/>
      <c r="M29" s="109"/>
      <c r="N29" s="109"/>
      <c r="O29" s="109"/>
      <c r="P29" s="109"/>
      <c r="Q29" s="192"/>
      <c r="R29" s="192"/>
      <c r="S29" s="192"/>
      <c r="T29" s="103"/>
      <c r="U29" s="103"/>
      <c r="V29" s="103"/>
      <c r="W29" s="104"/>
      <c r="X29" s="104"/>
      <c r="Y29" s="193"/>
    </row>
    <row r="30" spans="1:25" ht="15" customHeight="1" x14ac:dyDescent="0.2">
      <c r="A30" s="101" t="s">
        <v>91</v>
      </c>
      <c r="B30" s="105"/>
      <c r="C30" s="105"/>
      <c r="D30" s="105"/>
      <c r="E30" s="105"/>
      <c r="F30" s="105"/>
      <c r="G30" s="191"/>
      <c r="H30" s="191"/>
      <c r="I30" s="188"/>
      <c r="J30" s="103"/>
      <c r="K30" s="114"/>
      <c r="L30" s="110"/>
      <c r="M30" s="109"/>
      <c r="N30" s="109"/>
      <c r="O30" s="109"/>
      <c r="P30" s="109"/>
      <c r="Q30" s="192"/>
      <c r="R30" s="192"/>
      <c r="S30" s="192"/>
      <c r="T30" s="103"/>
      <c r="U30" s="103"/>
      <c r="V30" s="103"/>
      <c r="W30" s="104"/>
      <c r="X30" s="104"/>
      <c r="Y30" s="193"/>
    </row>
    <row r="31" spans="1:25" ht="15" customHeight="1" x14ac:dyDescent="0.2">
      <c r="A31" s="101" t="s">
        <v>92</v>
      </c>
      <c r="B31" s="105"/>
      <c r="C31" s="105"/>
      <c r="D31" s="105"/>
      <c r="E31" s="105"/>
      <c r="F31" s="105"/>
      <c r="G31" s="191"/>
      <c r="H31" s="191"/>
      <c r="I31" s="188"/>
      <c r="J31" s="103"/>
      <c r="K31" s="114"/>
      <c r="L31" s="110"/>
      <c r="M31" s="109"/>
      <c r="N31" s="109"/>
      <c r="O31" s="109"/>
      <c r="P31" s="109"/>
      <c r="Q31" s="192"/>
      <c r="R31" s="192"/>
      <c r="S31" s="192"/>
      <c r="T31" s="103"/>
      <c r="U31" s="103"/>
      <c r="V31" s="103"/>
      <c r="W31" s="104"/>
      <c r="X31" s="104"/>
      <c r="Y31" s="193"/>
    </row>
    <row r="32" spans="1:25" ht="15" customHeight="1" thickBot="1" x14ac:dyDescent="0.25">
      <c r="A32" s="129" t="s">
        <v>93</v>
      </c>
      <c r="B32" s="105"/>
      <c r="C32" s="105"/>
      <c r="D32" s="105"/>
      <c r="E32" s="105"/>
      <c r="F32" s="105"/>
      <c r="G32" s="191"/>
      <c r="H32" s="191"/>
      <c r="I32" s="188"/>
      <c r="J32" s="103"/>
      <c r="K32" s="115"/>
      <c r="L32" s="110"/>
      <c r="M32" s="109"/>
      <c r="N32" s="109"/>
      <c r="O32" s="109"/>
      <c r="P32" s="109"/>
      <c r="Q32" s="192"/>
      <c r="R32" s="192"/>
      <c r="S32" s="192"/>
      <c r="T32" s="103"/>
      <c r="U32" s="103"/>
      <c r="V32" s="103"/>
      <c r="W32" s="104"/>
      <c r="X32" s="104"/>
      <c r="Y32" s="193"/>
    </row>
    <row r="33" spans="1:25" ht="15" customHeight="1" x14ac:dyDescent="0.2">
      <c r="A33" s="116"/>
      <c r="B33" s="117"/>
      <c r="C33" s="117"/>
      <c r="D33" s="117"/>
      <c r="E33" s="117"/>
      <c r="F33" s="117"/>
      <c r="G33" s="117"/>
      <c r="H33" s="117"/>
      <c r="I33" s="117"/>
      <c r="J33" s="118"/>
      <c r="K33" s="119"/>
      <c r="L33" s="119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1"/>
    </row>
    <row r="34" spans="1:25" ht="15" customHeight="1" thickBot="1" x14ac:dyDescent="0.25">
      <c r="A34" s="408" t="s">
        <v>15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10"/>
      <c r="L34" s="410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1"/>
    </row>
    <row r="35" spans="1:25" ht="15" customHeight="1" x14ac:dyDescent="0.2">
      <c r="A35" s="412" t="s">
        <v>12</v>
      </c>
      <c r="B35" s="111" t="s">
        <v>7</v>
      </c>
      <c r="C35" s="91" t="s">
        <v>6</v>
      </c>
      <c r="D35" s="403" t="s">
        <v>0</v>
      </c>
      <c r="E35" s="403" t="s">
        <v>4</v>
      </c>
      <c r="F35" s="403" t="s">
        <v>1</v>
      </c>
      <c r="G35" s="91" t="s">
        <v>5</v>
      </c>
      <c r="H35" s="91" t="s">
        <v>5</v>
      </c>
      <c r="I35" s="91" t="s">
        <v>5</v>
      </c>
      <c r="J35" s="406" t="s">
        <v>69</v>
      </c>
      <c r="K35" s="202"/>
      <c r="L35" s="111" t="s">
        <v>7</v>
      </c>
      <c r="M35" s="91" t="s">
        <v>6</v>
      </c>
      <c r="N35" s="403" t="s">
        <v>0</v>
      </c>
      <c r="O35" s="403" t="s">
        <v>4</v>
      </c>
      <c r="P35" s="403" t="s">
        <v>1</v>
      </c>
      <c r="Q35" s="91" t="s">
        <v>5</v>
      </c>
      <c r="R35" s="91" t="s">
        <v>5</v>
      </c>
      <c r="S35" s="91" t="s">
        <v>5</v>
      </c>
      <c r="T35" s="92" t="s">
        <v>2</v>
      </c>
      <c r="U35" s="413" t="s">
        <v>45</v>
      </c>
      <c r="V35" s="414"/>
      <c r="W35" s="415"/>
      <c r="X35" s="122" t="s">
        <v>94</v>
      </c>
      <c r="Y35" s="94" t="s">
        <v>70</v>
      </c>
    </row>
    <row r="36" spans="1:25" ht="15" customHeight="1" thickBot="1" x14ac:dyDescent="0.25">
      <c r="A36" s="404"/>
      <c r="B36" s="141" t="s">
        <v>16</v>
      </c>
      <c r="C36" s="142" t="s">
        <v>16</v>
      </c>
      <c r="D36" s="405"/>
      <c r="E36" s="405"/>
      <c r="F36" s="405"/>
      <c r="G36" s="142">
        <v>1</v>
      </c>
      <c r="H36" s="142">
        <v>2</v>
      </c>
      <c r="I36" s="142">
        <v>3</v>
      </c>
      <c r="J36" s="407"/>
      <c r="K36" s="203"/>
      <c r="L36" s="141" t="s">
        <v>16</v>
      </c>
      <c r="M36" s="142" t="s">
        <v>16</v>
      </c>
      <c r="N36" s="405"/>
      <c r="O36" s="405"/>
      <c r="P36" s="405"/>
      <c r="Q36" s="142">
        <v>1</v>
      </c>
      <c r="R36" s="142">
        <v>2</v>
      </c>
      <c r="S36" s="142">
        <v>3</v>
      </c>
      <c r="T36" s="143" t="s">
        <v>73</v>
      </c>
      <c r="U36" s="416"/>
      <c r="V36" s="417"/>
      <c r="W36" s="418"/>
      <c r="X36" s="144" t="s">
        <v>95</v>
      </c>
      <c r="Y36" s="145" t="s">
        <v>71</v>
      </c>
    </row>
    <row r="37" spans="1:25" ht="15" customHeight="1" x14ac:dyDescent="0.2">
      <c r="A37" s="138" t="s">
        <v>9</v>
      </c>
      <c r="B37" s="146" t="str">
        <f>('Doubles Div. A 420 &amp; Up'!B3:B3)</f>
        <v>Heckman</v>
      </c>
      <c r="C37" s="147" t="str">
        <f>('Doubles Div. A 420 &amp; Up'!C3:C3)</f>
        <v>Aaron</v>
      </c>
      <c r="D37" s="147">
        <f>('Doubles Div. A 420 &amp; Up'!D3:D3)</f>
        <v>0</v>
      </c>
      <c r="E37" s="147">
        <f>('Doubles Div. A 420 &amp; Up'!E3:E3)</f>
        <v>0</v>
      </c>
      <c r="F37" s="147">
        <f>('Doubles Div. A 420 &amp; Up'!F3:F3)</f>
        <v>224</v>
      </c>
      <c r="G37" s="147">
        <f>('Doubles Div. A 420 &amp; Up'!G3:G3)</f>
        <v>244</v>
      </c>
      <c r="H37" s="147">
        <f>('Doubles Div. A 420 &amp; Up'!H3:H3)</f>
        <v>246</v>
      </c>
      <c r="I37" s="147">
        <f>('Doubles Div. A 420 &amp; Up'!I3:I3)</f>
        <v>211</v>
      </c>
      <c r="J37" s="147">
        <f>('Doubles Div. A 420 &amp; Up'!J3:J3)</f>
        <v>701</v>
      </c>
      <c r="K37" s="147"/>
      <c r="L37" s="148" t="str">
        <f>('Doubles Div. A 420 &amp; Up'!L3:L3)</f>
        <v>Heckman</v>
      </c>
      <c r="M37" s="148" t="str">
        <f>('Doubles Div. A 420 &amp; Up'!M3:M3)</f>
        <v>Tyler</v>
      </c>
      <c r="N37" s="148">
        <f>('Doubles Div. A 420 &amp; Up'!N3:N3)</f>
        <v>0</v>
      </c>
      <c r="O37" s="148">
        <f>('Doubles Div. A 420 &amp; Up'!O3:O3)</f>
        <v>0</v>
      </c>
      <c r="P37" s="148">
        <f>('Doubles Div. A 420 &amp; Up'!P3:P3)</f>
        <v>215</v>
      </c>
      <c r="Q37" s="148">
        <f>('Doubles Div. A 420 &amp; Up'!Q3:Q3)</f>
        <v>243</v>
      </c>
      <c r="R37" s="148">
        <f>('Doubles Div. A 420 &amp; Up'!R3:R3)</f>
        <v>236</v>
      </c>
      <c r="S37" s="148">
        <f>('Doubles Div. A 420 &amp; Up'!S3:S3)</f>
        <v>214</v>
      </c>
      <c r="T37" s="148">
        <f>('Doubles Div. A 420 &amp; Up'!T3:T3)</f>
        <v>693</v>
      </c>
      <c r="U37" s="148">
        <f>('Doubles Div. A 420 &amp; Up'!U3:U3)</f>
        <v>0</v>
      </c>
      <c r="V37" s="148">
        <f>('Doubles Div. A 420 &amp; Up'!V3:V3)</f>
        <v>0</v>
      </c>
      <c r="W37" s="148">
        <f>('Doubles Div. A 420 &amp; Up'!W3:W3)</f>
        <v>0</v>
      </c>
      <c r="X37" s="148">
        <f>('Doubles Div. A 420 &amp; Up'!X3:X3)</f>
        <v>0</v>
      </c>
      <c r="Y37" s="149">
        <f>('Doubles Div. A 420 &amp; Up'!Y3:Y3)</f>
        <v>1394</v>
      </c>
    </row>
    <row r="38" spans="1:25" ht="15" customHeight="1" x14ac:dyDescent="0.2">
      <c r="A38" s="139" t="s">
        <v>10</v>
      </c>
      <c r="B38" s="150" t="str">
        <f>('Doubles Div. A 420 &amp; Up'!B4:B4)</f>
        <v>York</v>
      </c>
      <c r="C38" s="127" t="str">
        <f>('Doubles Div. A 420 &amp; Up'!C4:C4)</f>
        <v>Bret</v>
      </c>
      <c r="D38" s="127">
        <f>('Doubles Div. A 420 &amp; Up'!D4:D4)</f>
        <v>0</v>
      </c>
      <c r="E38" s="127">
        <f>('Doubles Div. A 420 &amp; Up'!E4:E4)</f>
        <v>0</v>
      </c>
      <c r="F38" s="127">
        <f>('Doubles Div. A 420 &amp; Up'!F4:F4)</f>
        <v>200</v>
      </c>
      <c r="G38" s="127">
        <f>('Doubles Div. A 420 &amp; Up'!G4:G4)</f>
        <v>197</v>
      </c>
      <c r="H38" s="127">
        <f>('Doubles Div. A 420 &amp; Up'!H4:H4)</f>
        <v>174</v>
      </c>
      <c r="I38" s="127">
        <f>('Doubles Div. A 420 &amp; Up'!I4:I4)</f>
        <v>209</v>
      </c>
      <c r="J38" s="127">
        <f>('Doubles Div. A 420 &amp; Up'!J4:J4)</f>
        <v>580</v>
      </c>
      <c r="K38" s="98"/>
      <c r="L38" s="126" t="str">
        <f>('Doubles Div. A 420 &amp; Up'!L4:L4)</f>
        <v>Williams</v>
      </c>
      <c r="M38" s="126" t="str">
        <f>('Doubles Div. A 420 &amp; Up'!M4:M4)</f>
        <v>Brian</v>
      </c>
      <c r="N38" s="126">
        <f>('Doubles Div. A 420 &amp; Up'!N4:N4)</f>
        <v>0</v>
      </c>
      <c r="O38" s="126">
        <f>('Doubles Div. A 420 &amp; Up'!O4:O4)</f>
        <v>0</v>
      </c>
      <c r="P38" s="126">
        <f>('Doubles Div. A 420 &amp; Up'!P4:P4)</f>
        <v>226</v>
      </c>
      <c r="Q38" s="126">
        <f>('Doubles Div. A 420 &amp; Up'!Q4:Q4)</f>
        <v>246</v>
      </c>
      <c r="R38" s="126">
        <f>('Doubles Div. A 420 &amp; Up'!R4:R4)</f>
        <v>172</v>
      </c>
      <c r="S38" s="126">
        <f>('Doubles Div. A 420 &amp; Up'!S4:S4)</f>
        <v>240</v>
      </c>
      <c r="T38" s="126">
        <f>('Doubles Div. A 420 &amp; Up'!T4:T4)</f>
        <v>658</v>
      </c>
      <c r="U38" s="126">
        <f>('Doubles Div. A 420 &amp; Up'!U4:U4)</f>
        <v>0</v>
      </c>
      <c r="V38" s="126">
        <f>('Doubles Div. A 420 &amp; Up'!V4:V4)</f>
        <v>0</v>
      </c>
      <c r="W38" s="126">
        <f>('Doubles Div. A 420 &amp; Up'!W4:W4)</f>
        <v>0</v>
      </c>
      <c r="X38" s="126">
        <f>('Doubles Div. A 420 &amp; Up'!X4:X4)</f>
        <v>0</v>
      </c>
      <c r="Y38" s="151">
        <f>('Doubles Div. A 420 &amp; Up'!Y4:Y4)</f>
        <v>1238</v>
      </c>
    </row>
    <row r="39" spans="1:25" ht="15" customHeight="1" thickBot="1" x14ac:dyDescent="0.25">
      <c r="A39" s="140" t="s">
        <v>11</v>
      </c>
      <c r="B39" s="152" t="str">
        <f>('Doubles Div. A 420 &amp; Up'!B5:B5)</f>
        <v>Miller</v>
      </c>
      <c r="C39" s="153" t="str">
        <f>('Doubles Div. A 420 &amp; Up'!C5:C5)</f>
        <v>Robert</v>
      </c>
      <c r="D39" s="153">
        <f>('Doubles Div. A 420 &amp; Up'!D5:D5)</f>
        <v>0</v>
      </c>
      <c r="E39" s="153">
        <f>('Doubles Div. A 420 &amp; Up'!E5:E5)</f>
        <v>0</v>
      </c>
      <c r="F39" s="153">
        <f>('Doubles Div. A 420 &amp; Up'!F5:F5)</f>
        <v>224</v>
      </c>
      <c r="G39" s="153">
        <f>('Doubles Div. A 420 &amp; Up'!G5:G5)</f>
        <v>162</v>
      </c>
      <c r="H39" s="153">
        <f>('Doubles Div. A 420 &amp; Up'!H5:H5)</f>
        <v>214</v>
      </c>
      <c r="I39" s="153">
        <f>('Doubles Div. A 420 &amp; Up'!I5:I5)</f>
        <v>161</v>
      </c>
      <c r="J39" s="153">
        <f>('Doubles Div. A 420 &amp; Up'!J5:J5)</f>
        <v>537</v>
      </c>
      <c r="K39" s="154"/>
      <c r="L39" s="155" t="str">
        <f>('Doubles Div. A 420 &amp; Up'!L5:L5)</f>
        <v>York</v>
      </c>
      <c r="M39" s="155" t="str">
        <f>('Doubles Div. A 420 &amp; Up'!M5:M5)</f>
        <v>Bret</v>
      </c>
      <c r="N39" s="155">
        <f>('Doubles Div. A 420 &amp; Up'!N5:N5)</f>
        <v>0</v>
      </c>
      <c r="O39" s="155">
        <f>('Doubles Div. A 420 &amp; Up'!O5:O5)</f>
        <v>0</v>
      </c>
      <c r="P39" s="155">
        <f>('Doubles Div. A 420 &amp; Up'!P5:P5)</f>
        <v>200</v>
      </c>
      <c r="Q39" s="155">
        <f>('Doubles Div. A 420 &amp; Up'!Q5:Q5)</f>
        <v>148</v>
      </c>
      <c r="R39" s="155">
        <f>('Doubles Div. A 420 &amp; Up'!R5:R5)</f>
        <v>213</v>
      </c>
      <c r="S39" s="155">
        <f>('Doubles Div. A 420 &amp; Up'!S5:S5)</f>
        <v>189</v>
      </c>
      <c r="T39" s="155">
        <f>('Doubles Div. A 420 &amp; Up'!T5:T5)</f>
        <v>550</v>
      </c>
      <c r="U39" s="155">
        <f>('Doubles Div. A 420 &amp; Up'!U5:U5)</f>
        <v>0</v>
      </c>
      <c r="V39" s="155">
        <f>('Doubles Div. A 420 &amp; Up'!V5:V5)</f>
        <v>0</v>
      </c>
      <c r="W39" s="155">
        <f>('Doubles Div. A 420 &amp; Up'!W5:W5)</f>
        <v>0</v>
      </c>
      <c r="X39" s="155">
        <f>('Doubles Div. A 420 &amp; Up'!X5:X5)</f>
        <v>0</v>
      </c>
      <c r="Y39" s="156">
        <f>('Doubles Div. A 420 &amp; Up'!Y5:Y5)</f>
        <v>1087</v>
      </c>
    </row>
  </sheetData>
  <autoFilter ref="C1:Y4">
    <filterColumn colId="18" showButton="0"/>
    <filterColumn colId="19" showButton="0"/>
    <sortState ref="C4:Y4">
      <sortCondition descending="1" ref="Y3:Y4"/>
    </sortState>
  </autoFilter>
  <mergeCells count="24">
    <mergeCell ref="F35:F36"/>
    <mergeCell ref="E1:E2"/>
    <mergeCell ref="F1:F2"/>
    <mergeCell ref="J35:J36"/>
    <mergeCell ref="A34:Y34"/>
    <mergeCell ref="D1:D2"/>
    <mergeCell ref="A35:A36"/>
    <mergeCell ref="D35:D36"/>
    <mergeCell ref="E35:E36"/>
    <mergeCell ref="O35:O36"/>
    <mergeCell ref="P35:P36"/>
    <mergeCell ref="U35:W36"/>
    <mergeCell ref="N35:N36"/>
    <mergeCell ref="U1:W2"/>
    <mergeCell ref="N1:N2"/>
    <mergeCell ref="O1:O2"/>
    <mergeCell ref="Y1:Y2"/>
    <mergeCell ref="B1:B2"/>
    <mergeCell ref="C1:C2"/>
    <mergeCell ref="L1:L2"/>
    <mergeCell ref="M1:M2"/>
    <mergeCell ref="J1:J2"/>
    <mergeCell ref="T1:T2"/>
    <mergeCell ref="P1:P2"/>
  </mergeCells>
  <phoneticPr fontId="0" type="noConversion"/>
  <printOptions horizontalCentered="1"/>
  <pageMargins left="0" right="0" top="0.75" bottom="1" header="0" footer="0"/>
  <pageSetup paperSize="5" scale="85" orientation="landscape" r:id="rId1"/>
  <headerFooter alignWithMargins="0">
    <oddHeader>&amp;L&amp;12Suburban Bowlerama, York, PA&amp;C&amp;12 2016 Keystone State Games&amp;R&amp;12Doubles Round</oddHeader>
    <oddFooter>&amp;L&amp;12&amp;D
&amp;T&amp;C&amp;"Arial,Bold"&amp;16 Doubles
Division A
420 &amp; Up&amp;R&amp;12&amp;P</oddFooter>
  </headerFooter>
  <ignoredErrors>
    <ignoredError sqref="B37:Y39" emptyCellReference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view="pageLayout" topLeftCell="B1" zoomScaleNormal="70" zoomScaleSheetLayoutView="65" workbookViewId="0">
      <selection activeCell="E7" sqref="E7"/>
    </sheetView>
  </sheetViews>
  <sheetFormatPr defaultRowHeight="12.75" x14ac:dyDescent="0.2"/>
  <cols>
    <col min="1" max="1" width="11.140625" style="96" customWidth="1"/>
    <col min="2" max="3" width="12.7109375" style="96" customWidth="1"/>
    <col min="4" max="4" width="15.7109375" style="96" customWidth="1"/>
    <col min="5" max="5" width="5.5703125" style="96" customWidth="1"/>
    <col min="6" max="6" width="6.7109375" style="96" customWidth="1"/>
    <col min="7" max="9" width="7.7109375" style="96" customWidth="1"/>
    <col min="10" max="10" width="10.7109375" style="96" customWidth="1"/>
    <col min="11" max="11" width="2.7109375" style="96" customWidth="1"/>
    <col min="12" max="12" width="12.7109375" style="96" customWidth="1"/>
    <col min="13" max="13" width="12.7109375" style="90" customWidth="1"/>
    <col min="14" max="14" width="15.7109375" style="90" customWidth="1"/>
    <col min="15" max="15" width="5.5703125" style="90" customWidth="1"/>
    <col min="16" max="16" width="6.7109375" style="90" customWidth="1"/>
    <col min="17" max="19" width="8.7109375" style="90" customWidth="1"/>
    <col min="20" max="20" width="10.7109375" style="90" customWidth="1"/>
    <col min="21" max="23" width="7.7109375" style="90" hidden="1" customWidth="1"/>
    <col min="24" max="24" width="7.7109375" style="90" customWidth="1"/>
    <col min="25" max="25" width="14" style="90" customWidth="1"/>
    <col min="26" max="16384" width="9.140625" style="90"/>
  </cols>
  <sheetData>
    <row r="1" spans="1:25" ht="15" customHeight="1" x14ac:dyDescent="0.2">
      <c r="A1" s="185"/>
      <c r="B1" s="399" t="s">
        <v>112</v>
      </c>
      <c r="C1" s="399" t="s">
        <v>113</v>
      </c>
      <c r="D1" s="403" t="s">
        <v>0</v>
      </c>
      <c r="E1" s="403" t="s">
        <v>4</v>
      </c>
      <c r="F1" s="403" t="s">
        <v>1</v>
      </c>
      <c r="G1" s="186" t="s">
        <v>5</v>
      </c>
      <c r="H1" s="186" t="s">
        <v>5</v>
      </c>
      <c r="I1" s="186" t="s">
        <v>5</v>
      </c>
      <c r="J1" s="401" t="s">
        <v>69</v>
      </c>
      <c r="K1" s="93"/>
      <c r="L1" s="399" t="s">
        <v>112</v>
      </c>
      <c r="M1" s="399" t="s">
        <v>113</v>
      </c>
      <c r="N1" s="403" t="s">
        <v>0</v>
      </c>
      <c r="O1" s="403" t="s">
        <v>4</v>
      </c>
      <c r="P1" s="403" t="s">
        <v>1</v>
      </c>
      <c r="Q1" s="186" t="s">
        <v>5</v>
      </c>
      <c r="R1" s="186" t="s">
        <v>5</v>
      </c>
      <c r="S1" s="186" t="s">
        <v>5</v>
      </c>
      <c r="T1" s="401" t="s">
        <v>69</v>
      </c>
      <c r="U1" s="419" t="s">
        <v>45</v>
      </c>
      <c r="V1" s="420"/>
      <c r="W1" s="421"/>
      <c r="X1" s="92" t="s">
        <v>94</v>
      </c>
      <c r="Y1" s="397" t="s">
        <v>114</v>
      </c>
    </row>
    <row r="2" spans="1:25" ht="15" customHeight="1" thickBot="1" x14ac:dyDescent="0.25">
      <c r="A2" s="185"/>
      <c r="B2" s="400"/>
      <c r="C2" s="400"/>
      <c r="D2" s="404"/>
      <c r="E2" s="404"/>
      <c r="F2" s="404"/>
      <c r="G2" s="187">
        <v>1</v>
      </c>
      <c r="H2" s="187">
        <v>2</v>
      </c>
      <c r="I2" s="187">
        <v>3</v>
      </c>
      <c r="J2" s="402"/>
      <c r="K2" s="99"/>
      <c r="L2" s="400"/>
      <c r="M2" s="400"/>
      <c r="N2" s="404"/>
      <c r="O2" s="404"/>
      <c r="P2" s="404"/>
      <c r="Q2" s="187">
        <v>1</v>
      </c>
      <c r="R2" s="187">
        <v>2</v>
      </c>
      <c r="S2" s="187">
        <v>3</v>
      </c>
      <c r="T2" s="402"/>
      <c r="U2" s="422"/>
      <c r="V2" s="423"/>
      <c r="W2" s="424"/>
      <c r="X2" s="100" t="s">
        <v>95</v>
      </c>
      <c r="Y2" s="398"/>
    </row>
    <row r="3" spans="1:25" s="95" customFormat="1" ht="15" customHeight="1" thickBot="1" x14ac:dyDescent="0.25">
      <c r="A3" s="101" t="s">
        <v>59</v>
      </c>
      <c r="B3" s="102" t="s">
        <v>142</v>
      </c>
      <c r="C3" s="102" t="s">
        <v>156</v>
      </c>
      <c r="D3" s="102"/>
      <c r="E3" s="102"/>
      <c r="F3" s="102">
        <v>195</v>
      </c>
      <c r="G3" s="188">
        <v>193</v>
      </c>
      <c r="H3" s="188">
        <v>207</v>
      </c>
      <c r="I3" s="188">
        <v>219</v>
      </c>
      <c r="J3" s="103">
        <f>SUM(G3:I3)</f>
        <v>619</v>
      </c>
      <c r="K3" s="112"/>
      <c r="L3" s="106" t="s">
        <v>142</v>
      </c>
      <c r="M3" s="102" t="s">
        <v>141</v>
      </c>
      <c r="N3" s="102"/>
      <c r="O3" s="102"/>
      <c r="P3" s="102">
        <v>212</v>
      </c>
      <c r="Q3" s="191">
        <v>212</v>
      </c>
      <c r="R3" s="191">
        <v>214</v>
      </c>
      <c r="S3" s="188">
        <v>234</v>
      </c>
      <c r="T3" s="103">
        <f>SUM(Q3:S3)</f>
        <v>660</v>
      </c>
      <c r="U3" s="103"/>
      <c r="V3" s="103"/>
      <c r="W3" s="104"/>
      <c r="X3" s="104">
        <f>ROUNDDOWN((420-(P3+F3))*0.8,0)*3</f>
        <v>30</v>
      </c>
      <c r="Y3" s="201">
        <f>SUM(J3+T3+X3)</f>
        <v>1309</v>
      </c>
    </row>
    <row r="4" spans="1:25" s="95" customFormat="1" ht="15" customHeight="1" thickBot="1" x14ac:dyDescent="0.25">
      <c r="A4" s="101" t="s">
        <v>60</v>
      </c>
      <c r="B4" s="102" t="s">
        <v>190</v>
      </c>
      <c r="C4" s="102" t="s">
        <v>191</v>
      </c>
      <c r="D4" s="102"/>
      <c r="E4" s="102"/>
      <c r="F4" s="102">
        <v>175</v>
      </c>
      <c r="G4" s="188">
        <v>183</v>
      </c>
      <c r="H4" s="188">
        <v>176</v>
      </c>
      <c r="I4" s="188">
        <v>166</v>
      </c>
      <c r="J4" s="103">
        <f>SUM(G4:I4)</f>
        <v>525</v>
      </c>
      <c r="K4" s="113"/>
      <c r="L4" s="106" t="s">
        <v>142</v>
      </c>
      <c r="M4" s="102" t="s">
        <v>156</v>
      </c>
      <c r="N4" s="102"/>
      <c r="O4" s="102"/>
      <c r="P4" s="102">
        <v>195</v>
      </c>
      <c r="Q4" s="191">
        <v>192</v>
      </c>
      <c r="R4" s="191">
        <v>211</v>
      </c>
      <c r="S4" s="188">
        <v>193</v>
      </c>
      <c r="T4" s="103">
        <f>SUM(Q4:S4)</f>
        <v>596</v>
      </c>
      <c r="U4" s="103"/>
      <c r="V4" s="103"/>
      <c r="W4" s="104"/>
      <c r="X4" s="104">
        <f>ROUNDDOWN((420-(P4+F4))*0.8,0)*3</f>
        <v>120</v>
      </c>
      <c r="Y4" s="201">
        <f>SUM(J4+T4+X4)</f>
        <v>1241</v>
      </c>
    </row>
    <row r="5" spans="1:25" s="95" customFormat="1" ht="15" customHeight="1" thickBot="1" x14ac:dyDescent="0.25">
      <c r="A5" s="101" t="s">
        <v>61</v>
      </c>
      <c r="B5" s="102" t="s">
        <v>153</v>
      </c>
      <c r="C5" s="102" t="s">
        <v>183</v>
      </c>
      <c r="D5" s="102"/>
      <c r="E5" s="102"/>
      <c r="F5" s="102">
        <v>143</v>
      </c>
      <c r="G5" s="188">
        <v>149</v>
      </c>
      <c r="H5" s="188">
        <v>151</v>
      </c>
      <c r="I5" s="188">
        <v>155</v>
      </c>
      <c r="J5" s="103">
        <f>SUM(G5:I5)</f>
        <v>455</v>
      </c>
      <c r="K5" s="113"/>
      <c r="L5" s="106" t="s">
        <v>142</v>
      </c>
      <c r="M5" s="102" t="s">
        <v>143</v>
      </c>
      <c r="N5" s="102"/>
      <c r="O5" s="102"/>
      <c r="P5" s="102">
        <v>226</v>
      </c>
      <c r="Q5" s="191">
        <v>224</v>
      </c>
      <c r="R5" s="191">
        <v>183</v>
      </c>
      <c r="S5" s="188">
        <v>213</v>
      </c>
      <c r="T5" s="103">
        <f>SUM(Q5:S5)</f>
        <v>620</v>
      </c>
      <c r="U5" s="103"/>
      <c r="V5" s="103"/>
      <c r="W5" s="104"/>
      <c r="X5" s="104">
        <f>ROUNDDOWN((420-(P5+F5))*0.8,0)*3</f>
        <v>120</v>
      </c>
      <c r="Y5" s="201">
        <f>SUM(J5+T5+X5)</f>
        <v>1195</v>
      </c>
    </row>
    <row r="6" spans="1:25" s="95" customFormat="1" ht="15" customHeight="1" thickBot="1" x14ac:dyDescent="0.25">
      <c r="A6" s="101" t="s">
        <v>62</v>
      </c>
      <c r="B6" s="102" t="s">
        <v>142</v>
      </c>
      <c r="C6" s="102" t="s">
        <v>169</v>
      </c>
      <c r="D6" s="102"/>
      <c r="E6" s="102"/>
      <c r="F6" s="102">
        <v>182</v>
      </c>
      <c r="G6" s="188">
        <v>155</v>
      </c>
      <c r="H6" s="188">
        <v>182</v>
      </c>
      <c r="I6" s="188">
        <v>164</v>
      </c>
      <c r="J6" s="103">
        <f>SUM(G6:I6)</f>
        <v>501</v>
      </c>
      <c r="K6" s="113"/>
      <c r="L6" s="106" t="s">
        <v>142</v>
      </c>
      <c r="M6" s="102" t="s">
        <v>143</v>
      </c>
      <c r="N6" s="102"/>
      <c r="O6" s="102"/>
      <c r="P6" s="102">
        <v>226</v>
      </c>
      <c r="Q6" s="191">
        <v>194</v>
      </c>
      <c r="R6" s="191">
        <v>211</v>
      </c>
      <c r="S6" s="188">
        <v>145</v>
      </c>
      <c r="T6" s="103">
        <f>SUM(Q6:S6)</f>
        <v>550</v>
      </c>
      <c r="U6" s="103"/>
      <c r="V6" s="103"/>
      <c r="W6" s="104"/>
      <c r="X6" s="104">
        <f>ROUNDDOWN((420-(P6+F6))*0.8,0)*3</f>
        <v>27</v>
      </c>
      <c r="Y6" s="201">
        <f>SUM(J6+T6+X6)</f>
        <v>1078</v>
      </c>
    </row>
    <row r="7" spans="1:25" s="95" customFormat="1" ht="15" customHeight="1" thickBot="1" x14ac:dyDescent="0.25">
      <c r="A7" s="101" t="s">
        <v>63</v>
      </c>
      <c r="B7" s="102"/>
      <c r="C7" s="102"/>
      <c r="D7" s="102"/>
      <c r="E7" s="102"/>
      <c r="F7" s="102"/>
      <c r="G7" s="188"/>
      <c r="H7" s="188"/>
      <c r="I7" s="188"/>
      <c r="J7" s="103"/>
      <c r="K7" s="113"/>
      <c r="L7" s="106"/>
      <c r="M7" s="102"/>
      <c r="N7" s="102"/>
      <c r="O7" s="102"/>
      <c r="P7" s="102"/>
      <c r="Q7" s="191"/>
      <c r="R7" s="191"/>
      <c r="S7" s="188"/>
      <c r="T7" s="103"/>
      <c r="U7" s="103"/>
      <c r="V7" s="103"/>
      <c r="W7" s="104"/>
      <c r="X7" s="104"/>
      <c r="Y7" s="201"/>
    </row>
    <row r="8" spans="1:25" s="95" customFormat="1" ht="15" customHeight="1" thickBot="1" x14ac:dyDescent="0.25">
      <c r="A8" s="101" t="s">
        <v>64</v>
      </c>
      <c r="B8" s="102"/>
      <c r="C8" s="102"/>
      <c r="D8" s="102"/>
      <c r="E8" s="102"/>
      <c r="F8" s="102"/>
      <c r="G8" s="188"/>
      <c r="H8" s="188"/>
      <c r="I8" s="188"/>
      <c r="J8" s="103"/>
      <c r="K8" s="113"/>
      <c r="L8" s="106"/>
      <c r="M8" s="102"/>
      <c r="N8" s="102"/>
      <c r="O8" s="102"/>
      <c r="P8" s="102"/>
      <c r="Q8" s="191"/>
      <c r="R8" s="191"/>
      <c r="S8" s="188"/>
      <c r="T8" s="103"/>
      <c r="U8" s="103"/>
      <c r="V8" s="103"/>
      <c r="W8" s="104"/>
      <c r="X8" s="104"/>
      <c r="Y8" s="201"/>
    </row>
    <row r="9" spans="1:25" s="95" customFormat="1" ht="15" customHeight="1" thickBot="1" x14ac:dyDescent="0.25">
      <c r="A9" s="101" t="s">
        <v>65</v>
      </c>
      <c r="B9" s="102"/>
      <c r="C9" s="102"/>
      <c r="D9" s="102"/>
      <c r="E9" s="102"/>
      <c r="F9" s="102"/>
      <c r="G9" s="188"/>
      <c r="H9" s="188"/>
      <c r="I9" s="188"/>
      <c r="J9" s="103"/>
      <c r="K9" s="113"/>
      <c r="L9" s="106"/>
      <c r="M9" s="102"/>
      <c r="N9" s="102"/>
      <c r="O9" s="102"/>
      <c r="P9" s="102"/>
      <c r="Q9" s="191"/>
      <c r="R9" s="191"/>
      <c r="S9" s="188"/>
      <c r="T9" s="103"/>
      <c r="U9" s="103"/>
      <c r="V9" s="103"/>
      <c r="W9" s="104"/>
      <c r="X9" s="104"/>
      <c r="Y9" s="201"/>
    </row>
    <row r="10" spans="1:25" s="95" customFormat="1" ht="15" customHeight="1" thickBot="1" x14ac:dyDescent="0.25">
      <c r="A10" s="101" t="s">
        <v>66</v>
      </c>
      <c r="B10" s="102"/>
      <c r="C10" s="102"/>
      <c r="D10" s="102"/>
      <c r="E10" s="102"/>
      <c r="F10" s="102"/>
      <c r="G10" s="188"/>
      <c r="H10" s="188"/>
      <c r="I10" s="188"/>
      <c r="J10" s="103"/>
      <c r="K10" s="113"/>
      <c r="L10" s="106"/>
      <c r="M10" s="102"/>
      <c r="N10" s="102"/>
      <c r="O10" s="102"/>
      <c r="P10" s="102"/>
      <c r="Q10" s="191"/>
      <c r="R10" s="191"/>
      <c r="S10" s="188"/>
      <c r="T10" s="103"/>
      <c r="U10" s="103"/>
      <c r="V10" s="103"/>
      <c r="W10" s="104"/>
      <c r="X10" s="104"/>
      <c r="Y10" s="201"/>
    </row>
    <row r="11" spans="1:25" s="95" customFormat="1" ht="15" customHeight="1" thickBot="1" x14ac:dyDescent="0.25">
      <c r="A11" s="101" t="s">
        <v>67</v>
      </c>
      <c r="B11" s="102"/>
      <c r="C11" s="102"/>
      <c r="D11" s="102"/>
      <c r="E11" s="102"/>
      <c r="F11" s="102"/>
      <c r="G11" s="188"/>
      <c r="H11" s="188"/>
      <c r="I11" s="188"/>
      <c r="J11" s="103"/>
      <c r="K11" s="113"/>
      <c r="L11" s="106"/>
      <c r="M11" s="102"/>
      <c r="N11" s="102"/>
      <c r="O11" s="102"/>
      <c r="P11" s="102"/>
      <c r="Q11" s="191"/>
      <c r="R11" s="191"/>
      <c r="S11" s="188"/>
      <c r="T11" s="103"/>
      <c r="U11" s="103"/>
      <c r="V11" s="103"/>
      <c r="W11" s="104"/>
      <c r="X11" s="104"/>
      <c r="Y11" s="201"/>
    </row>
    <row r="12" spans="1:25" s="95" customFormat="1" ht="15" customHeight="1" thickBot="1" x14ac:dyDescent="0.25">
      <c r="A12" s="101" t="s">
        <v>68</v>
      </c>
      <c r="B12" s="102"/>
      <c r="C12" s="102"/>
      <c r="D12" s="102"/>
      <c r="E12" s="102"/>
      <c r="F12" s="102"/>
      <c r="G12" s="188"/>
      <c r="H12" s="188"/>
      <c r="I12" s="188"/>
      <c r="J12" s="103"/>
      <c r="K12" s="113"/>
      <c r="L12" s="106"/>
      <c r="M12" s="102"/>
      <c r="N12" s="102"/>
      <c r="O12" s="102"/>
      <c r="P12" s="102"/>
      <c r="Q12" s="191"/>
      <c r="R12" s="191"/>
      <c r="S12" s="188"/>
      <c r="T12" s="103"/>
      <c r="U12" s="103"/>
      <c r="V12" s="103"/>
      <c r="W12" s="104"/>
      <c r="X12" s="104"/>
      <c r="Y12" s="201"/>
    </row>
    <row r="13" spans="1:25" s="95" customFormat="1" ht="15" customHeight="1" thickBot="1" x14ac:dyDescent="0.25">
      <c r="A13" s="101" t="s">
        <v>74</v>
      </c>
      <c r="B13" s="102"/>
      <c r="C13" s="102"/>
      <c r="D13" s="102"/>
      <c r="E13" s="102"/>
      <c r="F13" s="102"/>
      <c r="G13" s="188"/>
      <c r="H13" s="188"/>
      <c r="I13" s="188"/>
      <c r="J13" s="103"/>
      <c r="K13" s="113"/>
      <c r="L13" s="106"/>
      <c r="M13" s="102"/>
      <c r="N13" s="102"/>
      <c r="O13" s="102"/>
      <c r="P13" s="102"/>
      <c r="Q13" s="191"/>
      <c r="R13" s="191"/>
      <c r="S13" s="188"/>
      <c r="T13" s="103"/>
      <c r="U13" s="103"/>
      <c r="V13" s="103"/>
      <c r="W13" s="104"/>
      <c r="X13" s="104"/>
      <c r="Y13" s="201"/>
    </row>
    <row r="14" spans="1:25" s="95" customFormat="1" ht="15" customHeight="1" thickBot="1" x14ac:dyDescent="0.25">
      <c r="A14" s="101" t="s">
        <v>75</v>
      </c>
      <c r="B14" s="102"/>
      <c r="C14" s="102"/>
      <c r="D14" s="102"/>
      <c r="E14" s="102"/>
      <c r="F14" s="102"/>
      <c r="G14" s="188"/>
      <c r="H14" s="188"/>
      <c r="I14" s="188"/>
      <c r="J14" s="103"/>
      <c r="K14" s="113"/>
      <c r="L14" s="106"/>
      <c r="M14" s="102"/>
      <c r="N14" s="102"/>
      <c r="O14" s="102"/>
      <c r="P14" s="102"/>
      <c r="Q14" s="191"/>
      <c r="R14" s="191"/>
      <c r="S14" s="188"/>
      <c r="T14" s="103"/>
      <c r="U14" s="103"/>
      <c r="V14" s="103"/>
      <c r="W14" s="104"/>
      <c r="X14" s="104"/>
      <c r="Y14" s="201"/>
    </row>
    <row r="15" spans="1:25" s="95" customFormat="1" ht="15" customHeight="1" thickBot="1" x14ac:dyDescent="0.25">
      <c r="A15" s="101" t="s">
        <v>76</v>
      </c>
      <c r="B15" s="102"/>
      <c r="C15" s="102"/>
      <c r="D15" s="102"/>
      <c r="E15" s="102"/>
      <c r="F15" s="102"/>
      <c r="G15" s="188"/>
      <c r="H15" s="188"/>
      <c r="I15" s="188"/>
      <c r="J15" s="103"/>
      <c r="K15" s="113"/>
      <c r="L15" s="106"/>
      <c r="M15" s="102"/>
      <c r="N15" s="102"/>
      <c r="O15" s="102"/>
      <c r="P15" s="102"/>
      <c r="Q15" s="191"/>
      <c r="R15" s="191"/>
      <c r="S15" s="188"/>
      <c r="T15" s="103"/>
      <c r="U15" s="103"/>
      <c r="V15" s="103"/>
      <c r="W15" s="104"/>
      <c r="X15" s="104"/>
      <c r="Y15" s="201"/>
    </row>
    <row r="16" spans="1:25" s="95" customFormat="1" ht="15" customHeight="1" thickBot="1" x14ac:dyDescent="0.25">
      <c r="A16" s="101" t="s">
        <v>77</v>
      </c>
      <c r="B16" s="102"/>
      <c r="C16" s="102"/>
      <c r="D16" s="102"/>
      <c r="E16" s="102"/>
      <c r="F16" s="102"/>
      <c r="G16" s="188"/>
      <c r="H16" s="188"/>
      <c r="I16" s="188"/>
      <c r="J16" s="103"/>
      <c r="K16" s="113"/>
      <c r="L16" s="106"/>
      <c r="M16" s="102"/>
      <c r="N16" s="102"/>
      <c r="O16" s="102"/>
      <c r="P16" s="102"/>
      <c r="Q16" s="191"/>
      <c r="R16" s="191"/>
      <c r="S16" s="188"/>
      <c r="T16" s="103"/>
      <c r="U16" s="103"/>
      <c r="V16" s="103"/>
      <c r="W16" s="104"/>
      <c r="X16" s="104"/>
      <c r="Y16" s="201"/>
    </row>
    <row r="17" spans="1:25" s="95" customFormat="1" ht="15" customHeight="1" thickBot="1" x14ac:dyDescent="0.25">
      <c r="A17" s="101" t="s">
        <v>78</v>
      </c>
      <c r="B17" s="102"/>
      <c r="C17" s="102"/>
      <c r="D17" s="102"/>
      <c r="E17" s="102"/>
      <c r="F17" s="102"/>
      <c r="G17" s="188"/>
      <c r="H17" s="188"/>
      <c r="I17" s="188"/>
      <c r="J17" s="103"/>
      <c r="K17" s="113"/>
      <c r="L17" s="106"/>
      <c r="M17" s="102"/>
      <c r="N17" s="102"/>
      <c r="O17" s="102"/>
      <c r="P17" s="102"/>
      <c r="Q17" s="191"/>
      <c r="R17" s="191"/>
      <c r="S17" s="188"/>
      <c r="T17" s="103"/>
      <c r="U17" s="103"/>
      <c r="V17" s="103"/>
      <c r="W17" s="104"/>
      <c r="X17" s="104"/>
      <c r="Y17" s="201"/>
    </row>
    <row r="18" spans="1:25" s="95" customFormat="1" ht="15" customHeight="1" thickBot="1" x14ac:dyDescent="0.25">
      <c r="A18" s="101" t="s">
        <v>79</v>
      </c>
      <c r="B18" s="102"/>
      <c r="C18" s="102"/>
      <c r="D18" s="102"/>
      <c r="E18" s="102"/>
      <c r="F18" s="102"/>
      <c r="G18" s="188"/>
      <c r="H18" s="188"/>
      <c r="I18" s="188"/>
      <c r="J18" s="103"/>
      <c r="K18" s="113"/>
      <c r="L18" s="106"/>
      <c r="M18" s="102"/>
      <c r="N18" s="102"/>
      <c r="O18" s="102"/>
      <c r="P18" s="102"/>
      <c r="Q18" s="191"/>
      <c r="R18" s="191"/>
      <c r="S18" s="188"/>
      <c r="T18" s="103"/>
      <c r="U18" s="103"/>
      <c r="V18" s="103"/>
      <c r="W18" s="104"/>
      <c r="X18" s="104"/>
      <c r="Y18" s="201"/>
    </row>
    <row r="19" spans="1:25" s="95" customFormat="1" ht="15" customHeight="1" x14ac:dyDescent="0.2">
      <c r="A19" s="101" t="s">
        <v>80</v>
      </c>
      <c r="B19" s="102"/>
      <c r="C19" s="102"/>
      <c r="D19" s="102"/>
      <c r="E19" s="102"/>
      <c r="F19" s="102"/>
      <c r="G19" s="188"/>
      <c r="H19" s="188"/>
      <c r="I19" s="188"/>
      <c r="J19" s="103"/>
      <c r="K19" s="113"/>
      <c r="L19" s="106"/>
      <c r="M19" s="102"/>
      <c r="N19" s="102"/>
      <c r="O19" s="102"/>
      <c r="P19" s="102"/>
      <c r="Q19" s="191"/>
      <c r="R19" s="191"/>
      <c r="S19" s="188"/>
      <c r="T19" s="103"/>
      <c r="U19" s="103"/>
      <c r="V19" s="103"/>
      <c r="W19" s="104"/>
      <c r="X19" s="104"/>
      <c r="Y19" s="201"/>
    </row>
    <row r="20" spans="1:25" s="95" customFormat="1" ht="15" customHeight="1" x14ac:dyDescent="0.2">
      <c r="A20" s="101" t="s">
        <v>81</v>
      </c>
      <c r="B20" s="102"/>
      <c r="C20" s="102"/>
      <c r="D20" s="102"/>
      <c r="E20" s="102"/>
      <c r="F20" s="102"/>
      <c r="G20" s="188"/>
      <c r="H20" s="188"/>
      <c r="I20" s="188"/>
      <c r="J20" s="103"/>
      <c r="K20" s="113"/>
      <c r="L20" s="106"/>
      <c r="M20" s="102"/>
      <c r="N20" s="102"/>
      <c r="O20" s="102"/>
      <c r="P20" s="102"/>
      <c r="Q20" s="191"/>
      <c r="R20" s="191"/>
      <c r="S20" s="188"/>
      <c r="T20" s="103"/>
      <c r="U20" s="103"/>
      <c r="V20" s="103"/>
      <c r="W20" s="104"/>
      <c r="X20" s="104"/>
      <c r="Y20" s="193"/>
    </row>
    <row r="21" spans="1:25" s="95" customFormat="1" ht="15" customHeight="1" x14ac:dyDescent="0.2">
      <c r="A21" s="101" t="s">
        <v>82</v>
      </c>
      <c r="B21" s="102"/>
      <c r="C21" s="102"/>
      <c r="D21" s="102"/>
      <c r="E21" s="102"/>
      <c r="F21" s="102"/>
      <c r="G21" s="188"/>
      <c r="H21" s="188"/>
      <c r="I21" s="188"/>
      <c r="J21" s="103"/>
      <c r="K21" s="113"/>
      <c r="L21" s="106"/>
      <c r="M21" s="102"/>
      <c r="N21" s="102"/>
      <c r="O21" s="102"/>
      <c r="P21" s="102"/>
      <c r="Q21" s="191"/>
      <c r="R21" s="191"/>
      <c r="S21" s="188"/>
      <c r="T21" s="103"/>
      <c r="U21" s="103"/>
      <c r="V21" s="103"/>
      <c r="W21" s="104"/>
      <c r="X21" s="104"/>
      <c r="Y21" s="193"/>
    </row>
    <row r="22" spans="1:25" s="95" customFormat="1" ht="15" customHeight="1" x14ac:dyDescent="0.2">
      <c r="A22" s="101" t="s">
        <v>83</v>
      </c>
      <c r="B22" s="103"/>
      <c r="C22" s="103"/>
      <c r="D22" s="103"/>
      <c r="E22" s="103"/>
      <c r="F22" s="103"/>
      <c r="G22" s="189"/>
      <c r="H22" s="189"/>
      <c r="I22" s="190"/>
      <c r="J22" s="103"/>
      <c r="K22" s="113"/>
      <c r="L22" s="107"/>
      <c r="M22" s="103"/>
      <c r="N22" s="103"/>
      <c r="O22" s="103"/>
      <c r="P22" s="103"/>
      <c r="Q22" s="189"/>
      <c r="R22" s="189"/>
      <c r="S22" s="190"/>
      <c r="T22" s="103"/>
      <c r="U22" s="103"/>
      <c r="V22" s="103"/>
      <c r="W22" s="104"/>
      <c r="X22" s="104"/>
      <c r="Y22" s="193"/>
    </row>
    <row r="23" spans="1:25" s="95" customFormat="1" ht="15" customHeight="1" x14ac:dyDescent="0.2">
      <c r="A23" s="101" t="s">
        <v>84</v>
      </c>
      <c r="B23" s="103"/>
      <c r="C23" s="103"/>
      <c r="D23" s="103"/>
      <c r="E23" s="103"/>
      <c r="F23" s="103"/>
      <c r="G23" s="189"/>
      <c r="H23" s="189"/>
      <c r="I23" s="190"/>
      <c r="J23" s="103"/>
      <c r="K23" s="113"/>
      <c r="L23" s="107"/>
      <c r="M23" s="103"/>
      <c r="N23" s="103"/>
      <c r="O23" s="103"/>
      <c r="P23" s="103"/>
      <c r="Q23" s="189"/>
      <c r="R23" s="189"/>
      <c r="S23" s="190"/>
      <c r="T23" s="103"/>
      <c r="U23" s="103"/>
      <c r="V23" s="103"/>
      <c r="W23" s="104"/>
      <c r="X23" s="104"/>
      <c r="Y23" s="193"/>
    </row>
    <row r="24" spans="1:25" s="95" customFormat="1" ht="15" customHeight="1" x14ac:dyDescent="0.2">
      <c r="A24" s="101" t="s">
        <v>85</v>
      </c>
      <c r="B24" s="103"/>
      <c r="C24" s="103"/>
      <c r="D24" s="103"/>
      <c r="E24" s="103"/>
      <c r="F24" s="103"/>
      <c r="G24" s="189"/>
      <c r="H24" s="189"/>
      <c r="I24" s="190"/>
      <c r="J24" s="103"/>
      <c r="K24" s="113"/>
      <c r="L24" s="107"/>
      <c r="M24" s="103"/>
      <c r="N24" s="103"/>
      <c r="O24" s="103"/>
      <c r="P24" s="103"/>
      <c r="Q24" s="189"/>
      <c r="R24" s="189"/>
      <c r="S24" s="190"/>
      <c r="T24" s="103"/>
      <c r="U24" s="103"/>
      <c r="V24" s="103"/>
      <c r="W24" s="104"/>
      <c r="X24" s="104"/>
      <c r="Y24" s="193"/>
    </row>
    <row r="25" spans="1:25" ht="15" customHeight="1" x14ac:dyDescent="0.2">
      <c r="A25" s="101" t="s">
        <v>86</v>
      </c>
      <c r="B25" s="102"/>
      <c r="C25" s="102"/>
      <c r="D25" s="102"/>
      <c r="E25" s="102"/>
      <c r="F25" s="102"/>
      <c r="G25" s="191"/>
      <c r="H25" s="191"/>
      <c r="I25" s="188"/>
      <c r="J25" s="103"/>
      <c r="K25" s="114"/>
      <c r="L25" s="108"/>
      <c r="M25" s="109"/>
      <c r="N25" s="109"/>
      <c r="O25" s="109"/>
      <c r="P25" s="109"/>
      <c r="Q25" s="192"/>
      <c r="R25" s="192"/>
      <c r="S25" s="192"/>
      <c r="T25" s="103"/>
      <c r="U25" s="103"/>
      <c r="V25" s="103"/>
      <c r="W25" s="104"/>
      <c r="X25" s="104"/>
      <c r="Y25" s="193"/>
    </row>
    <row r="26" spans="1:25" ht="15" customHeight="1" x14ac:dyDescent="0.2">
      <c r="A26" s="101" t="s">
        <v>87</v>
      </c>
      <c r="B26" s="105"/>
      <c r="C26" s="105"/>
      <c r="D26" s="105"/>
      <c r="E26" s="105"/>
      <c r="F26" s="105"/>
      <c r="G26" s="191"/>
      <c r="H26" s="191"/>
      <c r="I26" s="188"/>
      <c r="J26" s="103"/>
      <c r="K26" s="114"/>
      <c r="L26" s="110"/>
      <c r="M26" s="109"/>
      <c r="N26" s="109"/>
      <c r="O26" s="109"/>
      <c r="P26" s="109"/>
      <c r="Q26" s="192"/>
      <c r="R26" s="192"/>
      <c r="S26" s="192"/>
      <c r="T26" s="103"/>
      <c r="U26" s="103"/>
      <c r="V26" s="103"/>
      <c r="W26" s="104"/>
      <c r="X26" s="104"/>
      <c r="Y26" s="193"/>
    </row>
    <row r="27" spans="1:25" ht="15" customHeight="1" x14ac:dyDescent="0.2">
      <c r="A27" s="101" t="s">
        <v>88</v>
      </c>
      <c r="B27" s="105"/>
      <c r="C27" s="105"/>
      <c r="D27" s="105"/>
      <c r="E27" s="105"/>
      <c r="F27" s="105"/>
      <c r="G27" s="191"/>
      <c r="H27" s="191"/>
      <c r="I27" s="188"/>
      <c r="J27" s="103"/>
      <c r="K27" s="114"/>
      <c r="L27" s="110"/>
      <c r="M27" s="109"/>
      <c r="N27" s="109"/>
      <c r="O27" s="109"/>
      <c r="P27" s="109"/>
      <c r="Q27" s="192"/>
      <c r="R27" s="192"/>
      <c r="S27" s="192"/>
      <c r="T27" s="103"/>
      <c r="U27" s="103"/>
      <c r="V27" s="103"/>
      <c r="W27" s="104"/>
      <c r="X27" s="104"/>
      <c r="Y27" s="193"/>
    </row>
    <row r="28" spans="1:25" ht="15" customHeight="1" x14ac:dyDescent="0.2">
      <c r="A28" s="101" t="s">
        <v>89</v>
      </c>
      <c r="B28" s="105"/>
      <c r="C28" s="105"/>
      <c r="D28" s="105"/>
      <c r="E28" s="105"/>
      <c r="F28" s="105"/>
      <c r="G28" s="191"/>
      <c r="H28" s="191"/>
      <c r="I28" s="188"/>
      <c r="J28" s="103"/>
      <c r="K28" s="114"/>
      <c r="L28" s="110"/>
      <c r="M28" s="109"/>
      <c r="N28" s="109"/>
      <c r="O28" s="109"/>
      <c r="P28" s="109"/>
      <c r="Q28" s="192"/>
      <c r="R28" s="192"/>
      <c r="S28" s="192"/>
      <c r="T28" s="103"/>
      <c r="U28" s="103"/>
      <c r="V28" s="103"/>
      <c r="W28" s="104"/>
      <c r="X28" s="104"/>
      <c r="Y28" s="193"/>
    </row>
    <row r="29" spans="1:25" ht="15" customHeight="1" x14ac:dyDescent="0.2">
      <c r="A29" s="101" t="s">
        <v>90</v>
      </c>
      <c r="B29" s="105"/>
      <c r="C29" s="105"/>
      <c r="D29" s="105"/>
      <c r="E29" s="105"/>
      <c r="F29" s="105"/>
      <c r="G29" s="191"/>
      <c r="H29" s="191"/>
      <c r="I29" s="188"/>
      <c r="J29" s="103"/>
      <c r="K29" s="114"/>
      <c r="L29" s="110"/>
      <c r="M29" s="109"/>
      <c r="N29" s="109"/>
      <c r="O29" s="109"/>
      <c r="P29" s="109"/>
      <c r="Q29" s="192"/>
      <c r="R29" s="192"/>
      <c r="S29" s="192"/>
      <c r="T29" s="103"/>
      <c r="U29" s="103"/>
      <c r="V29" s="103"/>
      <c r="W29" s="104"/>
      <c r="X29" s="104"/>
      <c r="Y29" s="193"/>
    </row>
    <row r="30" spans="1:25" ht="15" customHeight="1" x14ac:dyDescent="0.2">
      <c r="A30" s="101" t="s">
        <v>91</v>
      </c>
      <c r="B30" s="105"/>
      <c r="C30" s="105"/>
      <c r="D30" s="105"/>
      <c r="E30" s="105"/>
      <c r="F30" s="105"/>
      <c r="G30" s="191"/>
      <c r="H30" s="191"/>
      <c r="I30" s="188"/>
      <c r="J30" s="103"/>
      <c r="K30" s="114"/>
      <c r="L30" s="110"/>
      <c r="M30" s="109"/>
      <c r="N30" s="109"/>
      <c r="O30" s="109"/>
      <c r="P30" s="109"/>
      <c r="Q30" s="192"/>
      <c r="R30" s="192"/>
      <c r="S30" s="192"/>
      <c r="T30" s="103"/>
      <c r="U30" s="103"/>
      <c r="V30" s="103"/>
      <c r="W30" s="104"/>
      <c r="X30" s="104"/>
      <c r="Y30" s="193"/>
    </row>
    <row r="31" spans="1:25" ht="15" customHeight="1" x14ac:dyDescent="0.2">
      <c r="A31" s="101" t="s">
        <v>92</v>
      </c>
      <c r="B31" s="105"/>
      <c r="C31" s="105"/>
      <c r="D31" s="105"/>
      <c r="E31" s="105"/>
      <c r="F31" s="105"/>
      <c r="G31" s="191"/>
      <c r="H31" s="191"/>
      <c r="I31" s="188"/>
      <c r="J31" s="103"/>
      <c r="K31" s="114"/>
      <c r="L31" s="110"/>
      <c r="M31" s="109"/>
      <c r="N31" s="109"/>
      <c r="O31" s="109"/>
      <c r="P31" s="109"/>
      <c r="Q31" s="192"/>
      <c r="R31" s="192"/>
      <c r="S31" s="192"/>
      <c r="T31" s="103"/>
      <c r="U31" s="103"/>
      <c r="V31" s="103"/>
      <c r="W31" s="104"/>
      <c r="X31" s="104"/>
      <c r="Y31" s="193"/>
    </row>
    <row r="32" spans="1:25" ht="15" customHeight="1" thickBot="1" x14ac:dyDescent="0.25">
      <c r="A32" s="129" t="s">
        <v>93</v>
      </c>
      <c r="B32" s="105"/>
      <c r="C32" s="105"/>
      <c r="D32" s="105"/>
      <c r="E32" s="105"/>
      <c r="F32" s="105"/>
      <c r="G32" s="191"/>
      <c r="H32" s="191"/>
      <c r="I32" s="188"/>
      <c r="J32" s="103"/>
      <c r="K32" s="115"/>
      <c r="L32" s="110"/>
      <c r="M32" s="109"/>
      <c r="N32" s="109"/>
      <c r="O32" s="109"/>
      <c r="P32" s="109"/>
      <c r="Q32" s="192"/>
      <c r="R32" s="192"/>
      <c r="S32" s="192"/>
      <c r="T32" s="103"/>
      <c r="U32" s="103"/>
      <c r="V32" s="103"/>
      <c r="W32" s="104"/>
      <c r="X32" s="104"/>
      <c r="Y32" s="193"/>
    </row>
    <row r="33" spans="1:25" ht="15" customHeight="1" x14ac:dyDescent="0.2">
      <c r="A33" s="116"/>
      <c r="B33" s="117"/>
      <c r="C33" s="117"/>
      <c r="D33" s="117"/>
      <c r="E33" s="117"/>
      <c r="F33" s="117"/>
      <c r="G33" s="117"/>
      <c r="H33" s="117"/>
      <c r="I33" s="117"/>
      <c r="J33" s="118"/>
      <c r="K33" s="119"/>
      <c r="L33" s="119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1"/>
    </row>
    <row r="34" spans="1:25" ht="15" customHeight="1" thickBot="1" x14ac:dyDescent="0.25">
      <c r="A34" s="408" t="s">
        <v>15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10"/>
      <c r="L34" s="410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1"/>
    </row>
    <row r="35" spans="1:25" ht="15" customHeight="1" x14ac:dyDescent="0.2">
      <c r="A35" s="412" t="s">
        <v>12</v>
      </c>
      <c r="B35" s="111" t="s">
        <v>7</v>
      </c>
      <c r="C35" s="91" t="s">
        <v>6</v>
      </c>
      <c r="D35" s="403" t="s">
        <v>0</v>
      </c>
      <c r="E35" s="403" t="s">
        <v>4</v>
      </c>
      <c r="F35" s="403" t="s">
        <v>1</v>
      </c>
      <c r="G35" s="91" t="s">
        <v>5</v>
      </c>
      <c r="H35" s="91" t="s">
        <v>5</v>
      </c>
      <c r="I35" s="91" t="s">
        <v>5</v>
      </c>
      <c r="J35" s="406" t="s">
        <v>69</v>
      </c>
      <c r="K35" s="202"/>
      <c r="L35" s="111" t="s">
        <v>7</v>
      </c>
      <c r="M35" s="91" t="s">
        <v>6</v>
      </c>
      <c r="N35" s="403" t="s">
        <v>0</v>
      </c>
      <c r="O35" s="403" t="s">
        <v>4</v>
      </c>
      <c r="P35" s="403" t="s">
        <v>1</v>
      </c>
      <c r="Q35" s="91" t="s">
        <v>5</v>
      </c>
      <c r="R35" s="91" t="s">
        <v>5</v>
      </c>
      <c r="S35" s="91" t="s">
        <v>5</v>
      </c>
      <c r="T35" s="92" t="s">
        <v>2</v>
      </c>
      <c r="U35" s="413" t="s">
        <v>45</v>
      </c>
      <c r="V35" s="414"/>
      <c r="W35" s="414"/>
      <c r="X35" s="122" t="s">
        <v>94</v>
      </c>
      <c r="Y35" s="128" t="s">
        <v>70</v>
      </c>
    </row>
    <row r="36" spans="1:25" ht="15" customHeight="1" thickBot="1" x14ac:dyDescent="0.25">
      <c r="A36" s="404"/>
      <c r="B36" s="141" t="s">
        <v>16</v>
      </c>
      <c r="C36" s="142" t="s">
        <v>16</v>
      </c>
      <c r="D36" s="405"/>
      <c r="E36" s="405"/>
      <c r="F36" s="405"/>
      <c r="G36" s="142">
        <v>1</v>
      </c>
      <c r="H36" s="142">
        <v>2</v>
      </c>
      <c r="I36" s="142">
        <v>3</v>
      </c>
      <c r="J36" s="407"/>
      <c r="K36" s="203"/>
      <c r="L36" s="141" t="s">
        <v>16</v>
      </c>
      <c r="M36" s="142" t="s">
        <v>16</v>
      </c>
      <c r="N36" s="405"/>
      <c r="O36" s="405"/>
      <c r="P36" s="405"/>
      <c r="Q36" s="142">
        <v>1</v>
      </c>
      <c r="R36" s="142">
        <v>2</v>
      </c>
      <c r="S36" s="142">
        <v>3</v>
      </c>
      <c r="T36" s="143" t="s">
        <v>73</v>
      </c>
      <c r="U36" s="416"/>
      <c r="V36" s="417"/>
      <c r="W36" s="417"/>
      <c r="X36" s="144" t="s">
        <v>95</v>
      </c>
      <c r="Y36" s="158" t="s">
        <v>71</v>
      </c>
    </row>
    <row r="37" spans="1:25" ht="15" customHeight="1" x14ac:dyDescent="0.2">
      <c r="A37" s="157" t="s">
        <v>9</v>
      </c>
      <c r="B37" s="146" t="str">
        <f>('Doubles Div. B 361-419'!B3:B3)</f>
        <v>Williams</v>
      </c>
      <c r="C37" s="147" t="str">
        <f>('Doubles Div. B 361-419'!C3:C3)</f>
        <v>Walter</v>
      </c>
      <c r="D37" s="147">
        <f>('Doubles Div. B 361-419'!D3:D3)</f>
        <v>0</v>
      </c>
      <c r="E37" s="147">
        <f>('Doubles Div. B 361-419'!E3:E3)</f>
        <v>0</v>
      </c>
      <c r="F37" s="147">
        <f>('Doubles Div. B 361-419'!F3:F3)</f>
        <v>195</v>
      </c>
      <c r="G37" s="147">
        <f>('Doubles Div. B 361-419'!G3:G3)</f>
        <v>193</v>
      </c>
      <c r="H37" s="147">
        <f>('Doubles Div. B 361-419'!H3:H3)</f>
        <v>207</v>
      </c>
      <c r="I37" s="147">
        <f>('Doubles Div. B 361-419'!I3:I3)</f>
        <v>219</v>
      </c>
      <c r="J37" s="147">
        <f>('Doubles Div. B 361-419'!J3:J3)</f>
        <v>619</v>
      </c>
      <c r="K37" s="147"/>
      <c r="L37" s="148" t="str">
        <f>('Doubles Div. B 361-419'!L3:L3)</f>
        <v>Williams</v>
      </c>
      <c r="M37" s="148" t="str">
        <f>('Doubles Div. B 361-419'!M3:M3)</f>
        <v>Matt</v>
      </c>
      <c r="N37" s="148">
        <f>('Doubles Div. B 361-419'!N3:N3)</f>
        <v>0</v>
      </c>
      <c r="O37" s="148">
        <f>('Doubles Div. B 361-419'!O3:O3)</f>
        <v>0</v>
      </c>
      <c r="P37" s="148">
        <f>('Doubles Div. B 361-419'!P3:P3)</f>
        <v>212</v>
      </c>
      <c r="Q37" s="148">
        <f>('Doubles Div. B 361-419'!Q3:Q3)</f>
        <v>212</v>
      </c>
      <c r="R37" s="148">
        <f>('Doubles Div. B 361-419'!R3:R3)</f>
        <v>214</v>
      </c>
      <c r="S37" s="148">
        <f>('Doubles Div. B 361-419'!S3:S3)</f>
        <v>234</v>
      </c>
      <c r="T37" s="148">
        <f>('Doubles Div. B 361-419'!T3:T3)</f>
        <v>660</v>
      </c>
      <c r="U37" s="148">
        <f>('Doubles Div. B 361-419'!U3:U3)</f>
        <v>0</v>
      </c>
      <c r="V37" s="148">
        <f>('Doubles Div. B 361-419'!V3:V3)</f>
        <v>0</v>
      </c>
      <c r="W37" s="148">
        <f>('Doubles Div. B 361-419'!W3:W3)</f>
        <v>0</v>
      </c>
      <c r="X37" s="148">
        <f>('Doubles Div. B 361-419'!X3:X3)</f>
        <v>30</v>
      </c>
      <c r="Y37" s="149">
        <f>('Doubles Div. B 361-419'!Y3:Y3)</f>
        <v>1309</v>
      </c>
    </row>
    <row r="38" spans="1:25" ht="15" customHeight="1" x14ac:dyDescent="0.2">
      <c r="A38" s="97" t="s">
        <v>10</v>
      </c>
      <c r="B38" s="150" t="str">
        <f>('Doubles Div. B 361-419'!B4:B4)</f>
        <v>Volker</v>
      </c>
      <c r="C38" s="127" t="str">
        <f>('Doubles Div. B 361-419'!C4:C4)</f>
        <v>Jeff</v>
      </c>
      <c r="D38" s="127">
        <f>('Doubles Div. B 361-419'!D4:D4)</f>
        <v>0</v>
      </c>
      <c r="E38" s="127">
        <f>('Doubles Div. B 361-419'!E4:E4)</f>
        <v>0</v>
      </c>
      <c r="F38" s="127">
        <f>('Doubles Div. B 361-419'!F4:F4)</f>
        <v>175</v>
      </c>
      <c r="G38" s="127">
        <f>('Doubles Div. B 361-419'!G4:G4)</f>
        <v>183</v>
      </c>
      <c r="H38" s="127">
        <f>('Doubles Div. B 361-419'!H4:H4)</f>
        <v>176</v>
      </c>
      <c r="I38" s="127">
        <f>('Doubles Div. B 361-419'!I4:I4)</f>
        <v>166</v>
      </c>
      <c r="J38" s="127">
        <f>('Doubles Div. B 361-419'!J4:J4)</f>
        <v>525</v>
      </c>
      <c r="K38" s="98"/>
      <c r="L38" s="126" t="str">
        <f>('Doubles Div. B 361-419'!L4:L4)</f>
        <v>Williams</v>
      </c>
      <c r="M38" s="126" t="str">
        <f>('Doubles Div. B 361-419'!M4:M4)</f>
        <v>Walter</v>
      </c>
      <c r="N38" s="126">
        <f>('Doubles Div. B 361-419'!N4:N4)</f>
        <v>0</v>
      </c>
      <c r="O38" s="126">
        <f>('Doubles Div. B 361-419'!O4:O4)</f>
        <v>0</v>
      </c>
      <c r="P38" s="126">
        <f>('Doubles Div. B 361-419'!P4:P4)</f>
        <v>195</v>
      </c>
      <c r="Q38" s="126">
        <f>('Doubles Div. B 361-419'!Q4:Q4)</f>
        <v>192</v>
      </c>
      <c r="R38" s="126">
        <f>('Doubles Div. B 361-419'!R4:R4)</f>
        <v>211</v>
      </c>
      <c r="S38" s="126">
        <f>('Doubles Div. B 361-419'!S4:S4)</f>
        <v>193</v>
      </c>
      <c r="T38" s="126">
        <f>('Doubles Div. B 361-419'!T4:T4)</f>
        <v>596</v>
      </c>
      <c r="U38" s="126">
        <f>('Doubles Div. B 361-419'!U4:U4)</f>
        <v>0</v>
      </c>
      <c r="V38" s="126">
        <f>('Doubles Div. B 361-419'!V4:V4)</f>
        <v>0</v>
      </c>
      <c r="W38" s="126">
        <f>('Doubles Div. B 361-419'!W4:W4)</f>
        <v>0</v>
      </c>
      <c r="X38" s="126">
        <f>('Doubles Div. B 361-419'!X4:X4)</f>
        <v>120</v>
      </c>
      <c r="Y38" s="151">
        <f>('Doubles Div. B 361-419'!Y4:Y4)</f>
        <v>1241</v>
      </c>
    </row>
    <row r="39" spans="1:25" ht="15" customHeight="1" thickBot="1" x14ac:dyDescent="0.25">
      <c r="A39" s="140" t="s">
        <v>11</v>
      </c>
      <c r="B39" s="152" t="str">
        <f>('Doubles Div. B 361-419'!B5:B5)</f>
        <v>York</v>
      </c>
      <c r="C39" s="153" t="str">
        <f>('Doubles Div. B 361-419'!C5:C5)</f>
        <v>Emerson</v>
      </c>
      <c r="D39" s="153">
        <f>('Doubles Div. B 361-419'!D5:D5)</f>
        <v>0</v>
      </c>
      <c r="E39" s="153">
        <f>('Doubles Div. B 361-419'!E5:E5)</f>
        <v>0</v>
      </c>
      <c r="F39" s="153">
        <f>('Doubles Div. B 361-419'!F5:F5)</f>
        <v>143</v>
      </c>
      <c r="G39" s="153">
        <f>('Doubles Div. B 361-419'!G5:G5)</f>
        <v>149</v>
      </c>
      <c r="H39" s="153">
        <f>('Doubles Div. B 361-419'!H5:H5)</f>
        <v>151</v>
      </c>
      <c r="I39" s="153">
        <f>('Doubles Div. B 361-419'!I5:I5)</f>
        <v>155</v>
      </c>
      <c r="J39" s="153">
        <f>('Doubles Div. B 361-419'!J5:J5)</f>
        <v>455</v>
      </c>
      <c r="K39" s="154"/>
      <c r="L39" s="155" t="str">
        <f>('Doubles Div. B 361-419'!L5:L5)</f>
        <v>Williams</v>
      </c>
      <c r="M39" s="155" t="str">
        <f>('Doubles Div. B 361-419'!M5:M5)</f>
        <v>Brian</v>
      </c>
      <c r="N39" s="155">
        <f>('Doubles Div. B 361-419'!N5:N5)</f>
        <v>0</v>
      </c>
      <c r="O39" s="155">
        <f>('Doubles Div. B 361-419'!O5:O5)</f>
        <v>0</v>
      </c>
      <c r="P39" s="155">
        <f>('Doubles Div. B 361-419'!P5:P5)</f>
        <v>226</v>
      </c>
      <c r="Q39" s="155">
        <f>('Doubles Div. B 361-419'!Q5:Q5)</f>
        <v>224</v>
      </c>
      <c r="R39" s="155">
        <f>('Doubles Div. B 361-419'!R5:R5)</f>
        <v>183</v>
      </c>
      <c r="S39" s="155">
        <f>('Doubles Div. B 361-419'!S5:S5)</f>
        <v>213</v>
      </c>
      <c r="T39" s="155">
        <f>('Doubles Div. B 361-419'!T5:T5)</f>
        <v>620</v>
      </c>
      <c r="U39" s="155">
        <f>('Doubles Div. B 361-419'!U5:U5)</f>
        <v>0</v>
      </c>
      <c r="V39" s="155">
        <f>('Doubles Div. B 361-419'!V5:V5)</f>
        <v>0</v>
      </c>
      <c r="W39" s="155">
        <f>('Doubles Div. B 361-419'!W5:W5)</f>
        <v>0</v>
      </c>
      <c r="X39" s="155">
        <f>('Doubles Div. B 361-419'!X5:X5)</f>
        <v>120</v>
      </c>
      <c r="Y39" s="156">
        <f>('Doubles Div. B 361-419'!Y5:Y5)</f>
        <v>1195</v>
      </c>
    </row>
  </sheetData>
  <autoFilter ref="B1:Y6">
    <filterColumn colId="19" showButton="0"/>
    <filterColumn colId="20" showButton="0"/>
    <sortState ref="B4:Y6">
      <sortCondition descending="1" ref="Y3:Y6"/>
    </sortState>
  </autoFilter>
  <mergeCells count="24">
    <mergeCell ref="E35:E36"/>
    <mergeCell ref="U1:W2"/>
    <mergeCell ref="U35:W36"/>
    <mergeCell ref="N35:N36"/>
    <mergeCell ref="N1:N2"/>
    <mergeCell ref="O1:O2"/>
    <mergeCell ref="P1:P2"/>
    <mergeCell ref="O35:O36"/>
    <mergeCell ref="P35:P36"/>
    <mergeCell ref="F35:F36"/>
    <mergeCell ref="J35:J36"/>
    <mergeCell ref="A34:Y34"/>
    <mergeCell ref="A35:A36"/>
    <mergeCell ref="D35:D36"/>
    <mergeCell ref="Y1:Y2"/>
    <mergeCell ref="B1:B2"/>
    <mergeCell ref="C1:C2"/>
    <mergeCell ref="J1:J2"/>
    <mergeCell ref="L1:L2"/>
    <mergeCell ref="M1:M2"/>
    <mergeCell ref="T1:T2"/>
    <mergeCell ref="E1:E2"/>
    <mergeCell ref="F1:F2"/>
    <mergeCell ref="D1:D2"/>
  </mergeCells>
  <phoneticPr fontId="0" type="noConversion"/>
  <printOptions horizontalCentered="1"/>
  <pageMargins left="0" right="0" top="0.75" bottom="0" header="0" footer="0"/>
  <pageSetup paperSize="5" scale="81" orientation="landscape" r:id="rId1"/>
  <headerFooter alignWithMargins="0">
    <oddHeader>&amp;L&amp;12Suburban Bowlerama, York, PA&amp;C&amp;12 2016 Keystone State Games&amp;R&amp;12Doubles Round</oddHeader>
    <oddFooter>&amp;L&amp;12Printed &amp;D
Time &amp;T&amp;C&amp;"Arial,Bold Italic"&amp;12 &amp;"Arial,Bold"&amp;16Doubles
Division B
361-419&amp;R&amp;12Page &amp;P</oddFooter>
  </headerFooter>
  <ignoredErrors>
    <ignoredError sqref="B37:Y38 B39:I39 K39:Y39" emptyCellReference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view="pageLayout" topLeftCell="B1" zoomScale="115" zoomScaleNormal="70" zoomScaleSheetLayoutView="65" zoomScalePageLayoutView="115" workbookViewId="0">
      <selection activeCell="E10" sqref="E10"/>
    </sheetView>
  </sheetViews>
  <sheetFormatPr defaultRowHeight="12.75" x14ac:dyDescent="0.2"/>
  <cols>
    <col min="1" max="1" width="11.140625" style="96" customWidth="1"/>
    <col min="2" max="3" width="12.7109375" style="96" customWidth="1"/>
    <col min="4" max="4" width="15.7109375" style="96" customWidth="1"/>
    <col min="5" max="5" width="5.5703125" style="96" customWidth="1"/>
    <col min="6" max="6" width="6.7109375" style="96" customWidth="1"/>
    <col min="7" max="9" width="7.7109375" style="96" customWidth="1"/>
    <col min="10" max="10" width="10.7109375" style="96" customWidth="1"/>
    <col min="11" max="11" width="2.7109375" style="96" customWidth="1"/>
    <col min="12" max="12" width="12.7109375" style="96" customWidth="1"/>
    <col min="13" max="13" width="12.7109375" style="90" customWidth="1"/>
    <col min="14" max="14" width="15.7109375" style="90" customWidth="1"/>
    <col min="15" max="15" width="5.5703125" style="90" customWidth="1"/>
    <col min="16" max="16" width="6.7109375" style="90" customWidth="1"/>
    <col min="17" max="19" width="8.7109375" style="90" customWidth="1"/>
    <col min="20" max="20" width="10.7109375" style="90" customWidth="1"/>
    <col min="21" max="23" width="7.7109375" style="90" hidden="1" customWidth="1"/>
    <col min="24" max="24" width="7.7109375" style="90" customWidth="1"/>
    <col min="25" max="25" width="14" style="90" bestFit="1" customWidth="1"/>
    <col min="26" max="16384" width="9.140625" style="90"/>
  </cols>
  <sheetData>
    <row r="1" spans="1:25" ht="15" customHeight="1" x14ac:dyDescent="0.2">
      <c r="A1" s="185"/>
      <c r="B1" s="399" t="s">
        <v>112</v>
      </c>
      <c r="C1" s="399" t="s">
        <v>113</v>
      </c>
      <c r="D1" s="403" t="s">
        <v>0</v>
      </c>
      <c r="E1" s="403" t="s">
        <v>4</v>
      </c>
      <c r="F1" s="403" t="s">
        <v>1</v>
      </c>
      <c r="G1" s="186" t="s">
        <v>5</v>
      </c>
      <c r="H1" s="186" t="s">
        <v>5</v>
      </c>
      <c r="I1" s="186" t="s">
        <v>5</v>
      </c>
      <c r="J1" s="401" t="s">
        <v>69</v>
      </c>
      <c r="K1" s="93"/>
      <c r="L1" s="399" t="s">
        <v>112</v>
      </c>
      <c r="M1" s="399" t="s">
        <v>113</v>
      </c>
      <c r="N1" s="403" t="s">
        <v>0</v>
      </c>
      <c r="O1" s="403" t="s">
        <v>4</v>
      </c>
      <c r="P1" s="403" t="s">
        <v>1</v>
      </c>
      <c r="Q1" s="186" t="s">
        <v>5</v>
      </c>
      <c r="R1" s="186" t="s">
        <v>5</v>
      </c>
      <c r="S1" s="186" t="s">
        <v>5</v>
      </c>
      <c r="T1" s="401" t="s">
        <v>69</v>
      </c>
      <c r="U1" s="419" t="s">
        <v>45</v>
      </c>
      <c r="V1" s="420"/>
      <c r="W1" s="421"/>
      <c r="X1" s="92" t="s">
        <v>94</v>
      </c>
      <c r="Y1" s="397" t="s">
        <v>114</v>
      </c>
    </row>
    <row r="2" spans="1:25" ht="15" customHeight="1" thickBot="1" x14ac:dyDescent="0.25">
      <c r="A2" s="185"/>
      <c r="B2" s="400"/>
      <c r="C2" s="400"/>
      <c r="D2" s="404"/>
      <c r="E2" s="404"/>
      <c r="F2" s="404"/>
      <c r="G2" s="187">
        <v>1</v>
      </c>
      <c r="H2" s="187">
        <v>2</v>
      </c>
      <c r="I2" s="187">
        <v>3</v>
      </c>
      <c r="J2" s="402"/>
      <c r="K2" s="99"/>
      <c r="L2" s="400"/>
      <c r="M2" s="400"/>
      <c r="N2" s="404"/>
      <c r="O2" s="404"/>
      <c r="P2" s="404"/>
      <c r="Q2" s="187">
        <v>1</v>
      </c>
      <c r="R2" s="187">
        <v>2</v>
      </c>
      <c r="S2" s="187">
        <v>3</v>
      </c>
      <c r="T2" s="402"/>
      <c r="U2" s="422"/>
      <c r="V2" s="423"/>
      <c r="W2" s="424"/>
      <c r="X2" s="100" t="s">
        <v>95</v>
      </c>
      <c r="Y2" s="398"/>
    </row>
    <row r="3" spans="1:25" s="95" customFormat="1" ht="15" customHeight="1" thickBot="1" x14ac:dyDescent="0.25">
      <c r="A3" s="101" t="s">
        <v>59</v>
      </c>
      <c r="B3" s="102" t="s">
        <v>145</v>
      </c>
      <c r="C3" s="102" t="s">
        <v>144</v>
      </c>
      <c r="D3" s="102"/>
      <c r="E3" s="102"/>
      <c r="F3" s="102">
        <v>148</v>
      </c>
      <c r="G3" s="188">
        <v>175</v>
      </c>
      <c r="H3" s="188">
        <v>174</v>
      </c>
      <c r="I3" s="188">
        <v>179</v>
      </c>
      <c r="J3" s="103">
        <f t="shared" ref="J3:J12" si="0">SUM(G3:I3)</f>
        <v>528</v>
      </c>
      <c r="K3" s="112"/>
      <c r="L3" s="106" t="s">
        <v>188</v>
      </c>
      <c r="M3" s="102" t="s">
        <v>189</v>
      </c>
      <c r="N3" s="102"/>
      <c r="O3" s="102"/>
      <c r="P3" s="102">
        <v>206</v>
      </c>
      <c r="Q3" s="191">
        <v>224</v>
      </c>
      <c r="R3" s="191">
        <v>236</v>
      </c>
      <c r="S3" s="188">
        <v>288</v>
      </c>
      <c r="T3" s="103">
        <f t="shared" ref="T3:T12" si="1">SUM(Q3:S3)</f>
        <v>748</v>
      </c>
      <c r="U3" s="103"/>
      <c r="V3" s="103"/>
      <c r="W3" s="104"/>
      <c r="X3" s="104">
        <f t="shared" ref="X3:X12" si="2">ROUNDDOWN((420-(P3+F3))*0.8,0)*3</f>
        <v>156</v>
      </c>
      <c r="Y3" s="201">
        <f t="shared" ref="Y3:Y12" si="3">SUM(J3+T3+X3)</f>
        <v>1432</v>
      </c>
    </row>
    <row r="4" spans="1:25" s="95" customFormat="1" ht="15" customHeight="1" thickBot="1" x14ac:dyDescent="0.25">
      <c r="A4" s="101" t="s">
        <v>60</v>
      </c>
      <c r="B4" s="102" t="s">
        <v>130</v>
      </c>
      <c r="C4" s="102" t="s">
        <v>129</v>
      </c>
      <c r="D4" s="102"/>
      <c r="E4" s="102"/>
      <c r="F4" s="102">
        <v>196</v>
      </c>
      <c r="G4" s="188">
        <v>234</v>
      </c>
      <c r="H4" s="188">
        <v>214</v>
      </c>
      <c r="I4" s="188">
        <v>224</v>
      </c>
      <c r="J4" s="103">
        <f t="shared" si="0"/>
        <v>672</v>
      </c>
      <c r="K4" s="113"/>
      <c r="L4" s="106" t="s">
        <v>130</v>
      </c>
      <c r="M4" s="102" t="s">
        <v>146</v>
      </c>
      <c r="N4" s="102"/>
      <c r="O4" s="102"/>
      <c r="P4" s="102">
        <v>153</v>
      </c>
      <c r="Q4" s="191">
        <v>129</v>
      </c>
      <c r="R4" s="191">
        <v>157</v>
      </c>
      <c r="S4" s="188">
        <v>163</v>
      </c>
      <c r="T4" s="103">
        <f t="shared" si="1"/>
        <v>449</v>
      </c>
      <c r="U4" s="103"/>
      <c r="V4" s="103"/>
      <c r="W4" s="104"/>
      <c r="X4" s="104">
        <f t="shared" si="2"/>
        <v>168</v>
      </c>
      <c r="Y4" s="201">
        <f t="shared" si="3"/>
        <v>1289</v>
      </c>
    </row>
    <row r="5" spans="1:25" s="95" customFormat="1" ht="15" customHeight="1" thickBot="1" x14ac:dyDescent="0.25">
      <c r="A5" s="101" t="s">
        <v>61</v>
      </c>
      <c r="B5" s="102" t="s">
        <v>145</v>
      </c>
      <c r="C5" s="102" t="s">
        <v>144</v>
      </c>
      <c r="D5" s="102"/>
      <c r="E5" s="102"/>
      <c r="F5" s="102">
        <v>148</v>
      </c>
      <c r="G5" s="188">
        <v>121</v>
      </c>
      <c r="H5" s="188">
        <v>140</v>
      </c>
      <c r="I5" s="188">
        <v>167</v>
      </c>
      <c r="J5" s="103">
        <f t="shared" si="0"/>
        <v>428</v>
      </c>
      <c r="K5" s="113"/>
      <c r="L5" s="106" t="s">
        <v>126</v>
      </c>
      <c r="M5" s="102" t="s">
        <v>151</v>
      </c>
      <c r="N5" s="102"/>
      <c r="O5" s="102"/>
      <c r="P5" s="102">
        <v>186</v>
      </c>
      <c r="Q5" s="191">
        <v>226</v>
      </c>
      <c r="R5" s="191">
        <v>213</v>
      </c>
      <c r="S5" s="188">
        <v>189</v>
      </c>
      <c r="T5" s="103">
        <f t="shared" si="1"/>
        <v>628</v>
      </c>
      <c r="U5" s="103"/>
      <c r="V5" s="103"/>
      <c r="W5" s="104"/>
      <c r="X5" s="104">
        <f t="shared" si="2"/>
        <v>204</v>
      </c>
      <c r="Y5" s="201">
        <f t="shared" si="3"/>
        <v>1260</v>
      </c>
    </row>
    <row r="6" spans="1:25" s="95" customFormat="1" ht="15" customHeight="1" thickBot="1" x14ac:dyDescent="0.25">
      <c r="A6" s="101" t="s">
        <v>62</v>
      </c>
      <c r="B6" s="102" t="s">
        <v>126</v>
      </c>
      <c r="C6" s="102" t="s">
        <v>160</v>
      </c>
      <c r="D6" s="102"/>
      <c r="E6" s="102"/>
      <c r="F6" s="102">
        <v>143</v>
      </c>
      <c r="G6" s="188">
        <v>137</v>
      </c>
      <c r="H6" s="188">
        <v>141</v>
      </c>
      <c r="I6" s="188">
        <v>132</v>
      </c>
      <c r="J6" s="103">
        <f t="shared" si="0"/>
        <v>410</v>
      </c>
      <c r="K6" s="113"/>
      <c r="L6" s="106" t="s">
        <v>126</v>
      </c>
      <c r="M6" s="102" t="s">
        <v>151</v>
      </c>
      <c r="N6" s="102"/>
      <c r="O6" s="102"/>
      <c r="P6" s="102">
        <v>186</v>
      </c>
      <c r="Q6" s="191">
        <v>198</v>
      </c>
      <c r="R6" s="191">
        <v>239</v>
      </c>
      <c r="S6" s="188">
        <v>185</v>
      </c>
      <c r="T6" s="103">
        <f t="shared" si="1"/>
        <v>622</v>
      </c>
      <c r="U6" s="103"/>
      <c r="V6" s="103"/>
      <c r="W6" s="104"/>
      <c r="X6" s="104">
        <f t="shared" si="2"/>
        <v>216</v>
      </c>
      <c r="Y6" s="201">
        <f t="shared" si="3"/>
        <v>1248</v>
      </c>
    </row>
    <row r="7" spans="1:25" s="95" customFormat="1" ht="15" customHeight="1" thickBot="1" x14ac:dyDescent="0.25">
      <c r="A7" s="101" t="s">
        <v>63</v>
      </c>
      <c r="B7" s="102" t="s">
        <v>130</v>
      </c>
      <c r="C7" s="102" t="s">
        <v>146</v>
      </c>
      <c r="D7" s="102"/>
      <c r="E7" s="102"/>
      <c r="F7" s="102">
        <v>153</v>
      </c>
      <c r="G7" s="188">
        <v>152</v>
      </c>
      <c r="H7" s="188">
        <v>144</v>
      </c>
      <c r="I7" s="188">
        <v>135</v>
      </c>
      <c r="J7" s="103">
        <f t="shared" si="0"/>
        <v>431</v>
      </c>
      <c r="K7" s="113"/>
      <c r="L7" s="106" t="s">
        <v>130</v>
      </c>
      <c r="M7" s="102" t="s">
        <v>129</v>
      </c>
      <c r="N7" s="102"/>
      <c r="O7" s="102"/>
      <c r="P7" s="102">
        <v>196</v>
      </c>
      <c r="Q7" s="191">
        <v>257</v>
      </c>
      <c r="R7" s="191">
        <v>211</v>
      </c>
      <c r="S7" s="188">
        <v>176</v>
      </c>
      <c r="T7" s="103">
        <f t="shared" si="1"/>
        <v>644</v>
      </c>
      <c r="U7" s="103"/>
      <c r="V7" s="103"/>
      <c r="W7" s="104"/>
      <c r="X7" s="104">
        <f t="shared" si="2"/>
        <v>168</v>
      </c>
      <c r="Y7" s="201">
        <f t="shared" si="3"/>
        <v>1243</v>
      </c>
    </row>
    <row r="8" spans="1:25" s="95" customFormat="1" ht="15" customHeight="1" thickBot="1" x14ac:dyDescent="0.25">
      <c r="A8" s="101" t="s">
        <v>64</v>
      </c>
      <c r="B8" s="102" t="s">
        <v>161</v>
      </c>
      <c r="C8" s="102" t="s">
        <v>131</v>
      </c>
      <c r="D8" s="102"/>
      <c r="E8" s="102"/>
      <c r="F8" s="102">
        <v>132</v>
      </c>
      <c r="G8" s="188">
        <v>146</v>
      </c>
      <c r="H8" s="188">
        <v>129</v>
      </c>
      <c r="I8" s="188">
        <v>152</v>
      </c>
      <c r="J8" s="103">
        <f t="shared" si="0"/>
        <v>427</v>
      </c>
      <c r="K8" s="113"/>
      <c r="L8" s="106" t="s">
        <v>166</v>
      </c>
      <c r="M8" s="102" t="s">
        <v>187</v>
      </c>
      <c r="N8" s="102"/>
      <c r="O8" s="102"/>
      <c r="P8" s="102">
        <v>178</v>
      </c>
      <c r="Q8" s="191">
        <v>184</v>
      </c>
      <c r="R8" s="191">
        <v>210</v>
      </c>
      <c r="S8" s="188">
        <v>145</v>
      </c>
      <c r="T8" s="103">
        <f t="shared" si="1"/>
        <v>539</v>
      </c>
      <c r="U8" s="103"/>
      <c r="V8" s="103"/>
      <c r="W8" s="104"/>
      <c r="X8" s="104">
        <f t="shared" si="2"/>
        <v>264</v>
      </c>
      <c r="Y8" s="201">
        <f t="shared" si="3"/>
        <v>1230</v>
      </c>
    </row>
    <row r="9" spans="1:25" s="95" customFormat="1" ht="15" customHeight="1" thickBot="1" x14ac:dyDescent="0.25">
      <c r="A9" s="101" t="s">
        <v>65</v>
      </c>
      <c r="B9" s="102" t="s">
        <v>161</v>
      </c>
      <c r="C9" s="102" t="s">
        <v>131</v>
      </c>
      <c r="D9" s="102"/>
      <c r="E9" s="102"/>
      <c r="F9" s="102">
        <v>132</v>
      </c>
      <c r="G9" s="188">
        <v>128</v>
      </c>
      <c r="H9" s="188">
        <v>142</v>
      </c>
      <c r="I9" s="188">
        <v>125</v>
      </c>
      <c r="J9" s="103">
        <f t="shared" si="0"/>
        <v>395</v>
      </c>
      <c r="K9" s="113"/>
      <c r="L9" s="106" t="s">
        <v>166</v>
      </c>
      <c r="M9" s="102" t="s">
        <v>187</v>
      </c>
      <c r="N9" s="102"/>
      <c r="O9" s="102"/>
      <c r="P9" s="102">
        <v>178</v>
      </c>
      <c r="Q9" s="191">
        <v>192</v>
      </c>
      <c r="R9" s="191">
        <v>195</v>
      </c>
      <c r="S9" s="188">
        <v>143</v>
      </c>
      <c r="T9" s="103">
        <f t="shared" si="1"/>
        <v>530</v>
      </c>
      <c r="U9" s="103"/>
      <c r="V9" s="103"/>
      <c r="W9" s="104"/>
      <c r="X9" s="104">
        <f t="shared" si="2"/>
        <v>264</v>
      </c>
      <c r="Y9" s="201">
        <f t="shared" si="3"/>
        <v>1189</v>
      </c>
    </row>
    <row r="10" spans="1:25" s="95" customFormat="1" ht="15" customHeight="1" thickBot="1" x14ac:dyDescent="0.25">
      <c r="A10" s="101" t="s">
        <v>66</v>
      </c>
      <c r="B10" s="102" t="s">
        <v>153</v>
      </c>
      <c r="C10" s="102" t="s">
        <v>183</v>
      </c>
      <c r="D10" s="102"/>
      <c r="E10" s="102"/>
      <c r="F10" s="102">
        <v>143</v>
      </c>
      <c r="G10" s="188">
        <v>114</v>
      </c>
      <c r="H10" s="188">
        <v>179</v>
      </c>
      <c r="I10" s="188">
        <v>132</v>
      </c>
      <c r="J10" s="103">
        <f t="shared" si="0"/>
        <v>425</v>
      </c>
      <c r="K10" s="113"/>
      <c r="L10" s="106" t="s">
        <v>153</v>
      </c>
      <c r="M10" s="102" t="s">
        <v>152</v>
      </c>
      <c r="N10" s="102"/>
      <c r="O10" s="102"/>
      <c r="P10" s="102">
        <v>200</v>
      </c>
      <c r="Q10" s="191">
        <v>186</v>
      </c>
      <c r="R10" s="191">
        <v>195</v>
      </c>
      <c r="S10" s="188">
        <v>191</v>
      </c>
      <c r="T10" s="103">
        <f t="shared" si="1"/>
        <v>572</v>
      </c>
      <c r="U10" s="103"/>
      <c r="V10" s="103"/>
      <c r="W10" s="104"/>
      <c r="X10" s="104">
        <f t="shared" si="2"/>
        <v>183</v>
      </c>
      <c r="Y10" s="201">
        <f t="shared" si="3"/>
        <v>1180</v>
      </c>
    </row>
    <row r="11" spans="1:25" s="95" customFormat="1" ht="15" customHeight="1" thickBot="1" x14ac:dyDescent="0.25">
      <c r="A11" s="101" t="s">
        <v>67</v>
      </c>
      <c r="B11" s="102" t="s">
        <v>128</v>
      </c>
      <c r="C11" s="102" t="s">
        <v>127</v>
      </c>
      <c r="D11" s="102"/>
      <c r="E11" s="102"/>
      <c r="F11" s="102">
        <v>143</v>
      </c>
      <c r="G11" s="188">
        <v>126</v>
      </c>
      <c r="H11" s="188">
        <v>130</v>
      </c>
      <c r="I11" s="188">
        <v>165</v>
      </c>
      <c r="J11" s="103">
        <f t="shared" si="0"/>
        <v>421</v>
      </c>
      <c r="K11" s="113"/>
      <c r="L11" s="106" t="s">
        <v>142</v>
      </c>
      <c r="M11" s="102" t="s">
        <v>141</v>
      </c>
      <c r="N11" s="102"/>
      <c r="O11" s="102"/>
      <c r="P11" s="102">
        <v>212</v>
      </c>
      <c r="Q11" s="191">
        <v>191</v>
      </c>
      <c r="R11" s="191">
        <v>189</v>
      </c>
      <c r="S11" s="188">
        <v>169</v>
      </c>
      <c r="T11" s="103">
        <f t="shared" si="1"/>
        <v>549</v>
      </c>
      <c r="U11" s="103"/>
      <c r="V11" s="103"/>
      <c r="W11" s="104"/>
      <c r="X11" s="104">
        <f t="shared" si="2"/>
        <v>156</v>
      </c>
      <c r="Y11" s="201">
        <f t="shared" si="3"/>
        <v>1126</v>
      </c>
    </row>
    <row r="12" spans="1:25" s="95" customFormat="1" ht="15" customHeight="1" thickBot="1" x14ac:dyDescent="0.25">
      <c r="A12" s="101" t="s">
        <v>68</v>
      </c>
      <c r="B12" s="102" t="s">
        <v>153</v>
      </c>
      <c r="C12" s="102" t="s">
        <v>183</v>
      </c>
      <c r="D12" s="102"/>
      <c r="E12" s="102"/>
      <c r="F12" s="102">
        <v>143</v>
      </c>
      <c r="G12" s="188">
        <v>137</v>
      </c>
      <c r="H12" s="188">
        <v>95</v>
      </c>
      <c r="I12" s="188">
        <v>139</v>
      </c>
      <c r="J12" s="103">
        <f t="shared" si="0"/>
        <v>371</v>
      </c>
      <c r="K12" s="113"/>
      <c r="L12" s="106" t="s">
        <v>142</v>
      </c>
      <c r="M12" s="102" t="s">
        <v>141</v>
      </c>
      <c r="N12" s="102"/>
      <c r="O12" s="102"/>
      <c r="P12" s="102">
        <v>212</v>
      </c>
      <c r="Q12" s="191">
        <v>202</v>
      </c>
      <c r="R12" s="191">
        <v>178</v>
      </c>
      <c r="S12" s="188">
        <v>202</v>
      </c>
      <c r="T12" s="103">
        <f t="shared" si="1"/>
        <v>582</v>
      </c>
      <c r="U12" s="103"/>
      <c r="V12" s="103"/>
      <c r="W12" s="104"/>
      <c r="X12" s="104">
        <f t="shared" si="2"/>
        <v>156</v>
      </c>
      <c r="Y12" s="201">
        <f t="shared" si="3"/>
        <v>1109</v>
      </c>
    </row>
    <row r="13" spans="1:25" s="95" customFormat="1" ht="15" customHeight="1" thickBot="1" x14ac:dyDescent="0.25">
      <c r="A13" s="101" t="s">
        <v>74</v>
      </c>
      <c r="B13" s="102"/>
      <c r="C13" s="102"/>
      <c r="D13" s="102"/>
      <c r="E13" s="102"/>
      <c r="F13" s="102"/>
      <c r="G13" s="188"/>
      <c r="H13" s="188"/>
      <c r="I13" s="188"/>
      <c r="J13" s="103"/>
      <c r="K13" s="113"/>
      <c r="L13" s="106"/>
      <c r="M13" s="102"/>
      <c r="N13" s="102"/>
      <c r="O13" s="102"/>
      <c r="P13" s="102"/>
      <c r="Q13" s="191"/>
      <c r="R13" s="191"/>
      <c r="S13" s="188"/>
      <c r="T13" s="103"/>
      <c r="U13" s="103"/>
      <c r="V13" s="103"/>
      <c r="W13" s="104"/>
      <c r="X13" s="104"/>
      <c r="Y13" s="201"/>
    </row>
    <row r="14" spans="1:25" s="95" customFormat="1" ht="15" customHeight="1" thickBot="1" x14ac:dyDescent="0.25">
      <c r="A14" s="101" t="s">
        <v>75</v>
      </c>
      <c r="B14" s="102"/>
      <c r="C14" s="102"/>
      <c r="D14" s="102"/>
      <c r="E14" s="102"/>
      <c r="F14" s="102"/>
      <c r="G14" s="188"/>
      <c r="H14" s="188"/>
      <c r="I14" s="188"/>
      <c r="J14" s="103"/>
      <c r="K14" s="113"/>
      <c r="L14" s="106"/>
      <c r="M14" s="102"/>
      <c r="N14" s="102"/>
      <c r="O14" s="102"/>
      <c r="P14" s="102"/>
      <c r="Q14" s="191"/>
      <c r="R14" s="191"/>
      <c r="S14" s="188"/>
      <c r="T14" s="103"/>
      <c r="U14" s="103"/>
      <c r="V14" s="103"/>
      <c r="W14" s="104"/>
      <c r="X14" s="104"/>
      <c r="Y14" s="201"/>
    </row>
    <row r="15" spans="1:25" s="95" customFormat="1" ht="15" customHeight="1" thickBot="1" x14ac:dyDescent="0.25">
      <c r="A15" s="101" t="s">
        <v>76</v>
      </c>
      <c r="B15" s="102"/>
      <c r="C15" s="102"/>
      <c r="D15" s="102"/>
      <c r="E15" s="102"/>
      <c r="F15" s="102"/>
      <c r="G15" s="188"/>
      <c r="H15" s="188"/>
      <c r="I15" s="188"/>
      <c r="J15" s="103"/>
      <c r="K15" s="113"/>
      <c r="L15" s="106"/>
      <c r="M15" s="102"/>
      <c r="N15" s="102"/>
      <c r="O15" s="102"/>
      <c r="P15" s="102"/>
      <c r="Q15" s="191"/>
      <c r="R15" s="191"/>
      <c r="S15" s="188"/>
      <c r="T15" s="103"/>
      <c r="U15" s="103"/>
      <c r="V15" s="103"/>
      <c r="W15" s="104"/>
      <c r="X15" s="104"/>
      <c r="Y15" s="201"/>
    </row>
    <row r="16" spans="1:25" s="95" customFormat="1" ht="15" customHeight="1" thickBot="1" x14ac:dyDescent="0.25">
      <c r="A16" s="101" t="s">
        <v>77</v>
      </c>
      <c r="B16" s="102"/>
      <c r="C16" s="102"/>
      <c r="D16" s="102"/>
      <c r="E16" s="102"/>
      <c r="F16" s="102"/>
      <c r="G16" s="188"/>
      <c r="H16" s="188"/>
      <c r="I16" s="188"/>
      <c r="J16" s="103"/>
      <c r="K16" s="113"/>
      <c r="L16" s="106"/>
      <c r="M16" s="102"/>
      <c r="N16" s="102"/>
      <c r="O16" s="102"/>
      <c r="P16" s="102"/>
      <c r="Q16" s="191"/>
      <c r="R16" s="191"/>
      <c r="S16" s="188"/>
      <c r="T16" s="103"/>
      <c r="U16" s="103"/>
      <c r="V16" s="103"/>
      <c r="W16" s="104"/>
      <c r="X16" s="104"/>
      <c r="Y16" s="201"/>
    </row>
    <row r="17" spans="1:25" s="95" customFormat="1" ht="15" customHeight="1" thickBot="1" x14ac:dyDescent="0.25">
      <c r="A17" s="101" t="s">
        <v>78</v>
      </c>
      <c r="B17" s="102"/>
      <c r="C17" s="102"/>
      <c r="D17" s="102"/>
      <c r="E17" s="102"/>
      <c r="F17" s="102"/>
      <c r="G17" s="188"/>
      <c r="H17" s="188"/>
      <c r="I17" s="188"/>
      <c r="J17" s="103"/>
      <c r="K17" s="113"/>
      <c r="L17" s="106"/>
      <c r="M17" s="102"/>
      <c r="N17" s="102"/>
      <c r="O17" s="102"/>
      <c r="P17" s="102"/>
      <c r="Q17" s="191"/>
      <c r="R17" s="191"/>
      <c r="S17" s="188"/>
      <c r="T17" s="103"/>
      <c r="U17" s="103"/>
      <c r="V17" s="103"/>
      <c r="W17" s="104"/>
      <c r="X17" s="104"/>
      <c r="Y17" s="201"/>
    </row>
    <row r="18" spans="1:25" s="95" customFormat="1" ht="15" customHeight="1" thickBot="1" x14ac:dyDescent="0.25">
      <c r="A18" s="101" t="s">
        <v>79</v>
      </c>
      <c r="B18" s="102"/>
      <c r="C18" s="102"/>
      <c r="D18" s="102"/>
      <c r="E18" s="102"/>
      <c r="F18" s="102"/>
      <c r="G18" s="188"/>
      <c r="H18" s="188"/>
      <c r="I18" s="188"/>
      <c r="J18" s="103"/>
      <c r="K18" s="113"/>
      <c r="L18" s="106"/>
      <c r="M18" s="102"/>
      <c r="N18" s="102"/>
      <c r="O18" s="102"/>
      <c r="P18" s="102"/>
      <c r="Q18" s="191"/>
      <c r="R18" s="191"/>
      <c r="S18" s="188"/>
      <c r="T18" s="103"/>
      <c r="U18" s="103"/>
      <c r="V18" s="103"/>
      <c r="W18" s="104"/>
      <c r="X18" s="104"/>
      <c r="Y18" s="201"/>
    </row>
    <row r="19" spans="1:25" s="95" customFormat="1" ht="15" customHeight="1" x14ac:dyDescent="0.2">
      <c r="A19" s="101" t="s">
        <v>80</v>
      </c>
      <c r="B19" s="102"/>
      <c r="C19" s="102"/>
      <c r="D19" s="102"/>
      <c r="E19" s="102"/>
      <c r="F19" s="102"/>
      <c r="G19" s="188"/>
      <c r="H19" s="188"/>
      <c r="I19" s="188"/>
      <c r="J19" s="103"/>
      <c r="K19" s="113"/>
      <c r="L19" s="106"/>
      <c r="M19" s="102"/>
      <c r="N19" s="102"/>
      <c r="O19" s="102"/>
      <c r="P19" s="102"/>
      <c r="Q19" s="191"/>
      <c r="R19" s="191"/>
      <c r="S19" s="188"/>
      <c r="T19" s="103"/>
      <c r="U19" s="103"/>
      <c r="V19" s="103"/>
      <c r="W19" s="104"/>
      <c r="X19" s="104"/>
      <c r="Y19" s="201"/>
    </row>
    <row r="20" spans="1:25" s="95" customFormat="1" ht="15" customHeight="1" x14ac:dyDescent="0.2">
      <c r="A20" s="101" t="s">
        <v>81</v>
      </c>
      <c r="B20" s="102"/>
      <c r="C20" s="102"/>
      <c r="D20" s="102"/>
      <c r="E20" s="102"/>
      <c r="F20" s="102"/>
      <c r="G20" s="188"/>
      <c r="H20" s="188"/>
      <c r="I20" s="188"/>
      <c r="J20" s="103"/>
      <c r="K20" s="113"/>
      <c r="L20" s="106"/>
      <c r="M20" s="102"/>
      <c r="N20" s="102"/>
      <c r="O20" s="102"/>
      <c r="P20" s="102"/>
      <c r="Q20" s="191"/>
      <c r="R20" s="191"/>
      <c r="S20" s="188"/>
      <c r="T20" s="103"/>
      <c r="U20" s="103"/>
      <c r="V20" s="103"/>
      <c r="W20" s="104"/>
      <c r="X20" s="104"/>
      <c r="Y20" s="193"/>
    </row>
    <row r="21" spans="1:25" s="95" customFormat="1" ht="15" customHeight="1" x14ac:dyDescent="0.2">
      <c r="A21" s="101" t="s">
        <v>82</v>
      </c>
      <c r="B21" s="102"/>
      <c r="C21" s="102"/>
      <c r="D21" s="102"/>
      <c r="E21" s="102"/>
      <c r="F21" s="102"/>
      <c r="G21" s="188"/>
      <c r="H21" s="188"/>
      <c r="I21" s="188"/>
      <c r="J21" s="103"/>
      <c r="K21" s="113"/>
      <c r="L21" s="106"/>
      <c r="M21" s="102"/>
      <c r="N21" s="102"/>
      <c r="O21" s="102"/>
      <c r="P21" s="102"/>
      <c r="Q21" s="191"/>
      <c r="R21" s="191"/>
      <c r="S21" s="188"/>
      <c r="T21" s="103"/>
      <c r="U21" s="103"/>
      <c r="V21" s="103"/>
      <c r="W21" s="104"/>
      <c r="X21" s="104"/>
      <c r="Y21" s="193"/>
    </row>
    <row r="22" spans="1:25" s="95" customFormat="1" ht="15" customHeight="1" x14ac:dyDescent="0.2">
      <c r="A22" s="101" t="s">
        <v>83</v>
      </c>
      <c r="B22" s="103"/>
      <c r="C22" s="103"/>
      <c r="D22" s="103"/>
      <c r="E22" s="103"/>
      <c r="F22" s="103"/>
      <c r="G22" s="189"/>
      <c r="H22" s="189"/>
      <c r="I22" s="190"/>
      <c r="J22" s="103"/>
      <c r="K22" s="113"/>
      <c r="L22" s="107"/>
      <c r="M22" s="103"/>
      <c r="N22" s="103"/>
      <c r="O22" s="103"/>
      <c r="P22" s="103"/>
      <c r="Q22" s="189"/>
      <c r="R22" s="189"/>
      <c r="S22" s="190"/>
      <c r="T22" s="103"/>
      <c r="U22" s="103"/>
      <c r="V22" s="103"/>
      <c r="W22" s="104"/>
      <c r="X22" s="104"/>
      <c r="Y22" s="193"/>
    </row>
    <row r="23" spans="1:25" s="95" customFormat="1" ht="15" customHeight="1" x14ac:dyDescent="0.2">
      <c r="A23" s="101" t="s">
        <v>84</v>
      </c>
      <c r="B23" s="103"/>
      <c r="C23" s="103"/>
      <c r="D23" s="103"/>
      <c r="E23" s="103"/>
      <c r="F23" s="103"/>
      <c r="G23" s="189"/>
      <c r="H23" s="189"/>
      <c r="I23" s="190"/>
      <c r="J23" s="103"/>
      <c r="K23" s="113"/>
      <c r="L23" s="107"/>
      <c r="M23" s="103"/>
      <c r="N23" s="103"/>
      <c r="O23" s="103"/>
      <c r="P23" s="103"/>
      <c r="Q23" s="189"/>
      <c r="R23" s="189"/>
      <c r="S23" s="190"/>
      <c r="T23" s="103"/>
      <c r="U23" s="103"/>
      <c r="V23" s="103"/>
      <c r="W23" s="104"/>
      <c r="X23" s="104"/>
      <c r="Y23" s="193"/>
    </row>
    <row r="24" spans="1:25" s="95" customFormat="1" ht="15" customHeight="1" x14ac:dyDescent="0.2">
      <c r="A24" s="101" t="s">
        <v>85</v>
      </c>
      <c r="B24" s="103"/>
      <c r="C24" s="103"/>
      <c r="D24" s="103"/>
      <c r="E24" s="103"/>
      <c r="F24" s="103"/>
      <c r="G24" s="189"/>
      <c r="H24" s="189"/>
      <c r="I24" s="190"/>
      <c r="J24" s="103"/>
      <c r="K24" s="113"/>
      <c r="L24" s="107"/>
      <c r="M24" s="103"/>
      <c r="N24" s="103"/>
      <c r="O24" s="103"/>
      <c r="P24" s="103"/>
      <c r="Q24" s="189"/>
      <c r="R24" s="189"/>
      <c r="S24" s="190"/>
      <c r="T24" s="103"/>
      <c r="U24" s="103"/>
      <c r="V24" s="103"/>
      <c r="W24" s="104"/>
      <c r="X24" s="104"/>
      <c r="Y24" s="193"/>
    </row>
    <row r="25" spans="1:25" ht="15" customHeight="1" x14ac:dyDescent="0.2">
      <c r="A25" s="101" t="s">
        <v>86</v>
      </c>
      <c r="B25" s="102"/>
      <c r="C25" s="102"/>
      <c r="D25" s="102"/>
      <c r="E25" s="102"/>
      <c r="F25" s="102"/>
      <c r="G25" s="191"/>
      <c r="H25" s="191"/>
      <c r="I25" s="188"/>
      <c r="J25" s="103"/>
      <c r="K25" s="114"/>
      <c r="L25" s="108"/>
      <c r="M25" s="109"/>
      <c r="N25" s="109"/>
      <c r="O25" s="109"/>
      <c r="P25" s="109"/>
      <c r="Q25" s="192"/>
      <c r="R25" s="192"/>
      <c r="S25" s="192"/>
      <c r="T25" s="103"/>
      <c r="U25" s="103"/>
      <c r="V25" s="103"/>
      <c r="W25" s="104"/>
      <c r="X25" s="104"/>
      <c r="Y25" s="193"/>
    </row>
    <row r="26" spans="1:25" ht="15" customHeight="1" x14ac:dyDescent="0.2">
      <c r="A26" s="101" t="s">
        <v>87</v>
      </c>
      <c r="B26" s="105"/>
      <c r="C26" s="105"/>
      <c r="D26" s="105"/>
      <c r="E26" s="105"/>
      <c r="F26" s="105"/>
      <c r="G26" s="191"/>
      <c r="H26" s="191"/>
      <c r="I26" s="188"/>
      <c r="J26" s="103"/>
      <c r="K26" s="114"/>
      <c r="L26" s="110"/>
      <c r="M26" s="109"/>
      <c r="N26" s="109"/>
      <c r="O26" s="109"/>
      <c r="P26" s="109"/>
      <c r="Q26" s="192"/>
      <c r="R26" s="192"/>
      <c r="S26" s="192"/>
      <c r="T26" s="103"/>
      <c r="U26" s="103"/>
      <c r="V26" s="103"/>
      <c r="W26" s="104"/>
      <c r="X26" s="104"/>
      <c r="Y26" s="193"/>
    </row>
    <row r="27" spans="1:25" ht="15" customHeight="1" x14ac:dyDescent="0.2">
      <c r="A27" s="101" t="s">
        <v>88</v>
      </c>
      <c r="B27" s="105"/>
      <c r="C27" s="105"/>
      <c r="D27" s="105"/>
      <c r="E27" s="105"/>
      <c r="F27" s="105"/>
      <c r="G27" s="191"/>
      <c r="H27" s="191"/>
      <c r="I27" s="188"/>
      <c r="J27" s="103"/>
      <c r="K27" s="114"/>
      <c r="L27" s="110"/>
      <c r="M27" s="109"/>
      <c r="N27" s="109"/>
      <c r="O27" s="109"/>
      <c r="P27" s="109"/>
      <c r="Q27" s="192"/>
      <c r="R27" s="192"/>
      <c r="S27" s="192"/>
      <c r="T27" s="103"/>
      <c r="U27" s="103"/>
      <c r="V27" s="103"/>
      <c r="W27" s="104"/>
      <c r="X27" s="104"/>
      <c r="Y27" s="193"/>
    </row>
    <row r="28" spans="1:25" ht="15" customHeight="1" x14ac:dyDescent="0.2">
      <c r="A28" s="101" t="s">
        <v>89</v>
      </c>
      <c r="B28" s="105"/>
      <c r="C28" s="105"/>
      <c r="D28" s="105"/>
      <c r="E28" s="105"/>
      <c r="F28" s="105"/>
      <c r="G28" s="191"/>
      <c r="H28" s="191"/>
      <c r="I28" s="188"/>
      <c r="J28" s="103"/>
      <c r="K28" s="114"/>
      <c r="L28" s="110"/>
      <c r="M28" s="109"/>
      <c r="N28" s="109"/>
      <c r="O28" s="109"/>
      <c r="P28" s="109"/>
      <c r="Q28" s="192"/>
      <c r="R28" s="192"/>
      <c r="S28" s="192"/>
      <c r="T28" s="103"/>
      <c r="U28" s="103"/>
      <c r="V28" s="103"/>
      <c r="W28" s="104"/>
      <c r="X28" s="104"/>
      <c r="Y28" s="193"/>
    </row>
    <row r="29" spans="1:25" ht="15" customHeight="1" x14ac:dyDescent="0.2">
      <c r="A29" s="101" t="s">
        <v>90</v>
      </c>
      <c r="B29" s="105"/>
      <c r="C29" s="105"/>
      <c r="D29" s="105"/>
      <c r="E29" s="105"/>
      <c r="F29" s="105"/>
      <c r="G29" s="191"/>
      <c r="H29" s="191"/>
      <c r="I29" s="188"/>
      <c r="J29" s="103"/>
      <c r="K29" s="114"/>
      <c r="L29" s="110"/>
      <c r="M29" s="109"/>
      <c r="N29" s="109"/>
      <c r="O29" s="109"/>
      <c r="P29" s="109"/>
      <c r="Q29" s="192"/>
      <c r="R29" s="192"/>
      <c r="S29" s="192"/>
      <c r="T29" s="103"/>
      <c r="U29" s="103"/>
      <c r="V29" s="103"/>
      <c r="W29" s="104"/>
      <c r="X29" s="104"/>
      <c r="Y29" s="193"/>
    </row>
    <row r="30" spans="1:25" ht="15" customHeight="1" x14ac:dyDescent="0.2">
      <c r="A30" s="101" t="s">
        <v>91</v>
      </c>
      <c r="B30" s="105"/>
      <c r="C30" s="105"/>
      <c r="D30" s="105"/>
      <c r="E30" s="105"/>
      <c r="F30" s="105"/>
      <c r="G30" s="191"/>
      <c r="H30" s="191"/>
      <c r="I30" s="188"/>
      <c r="J30" s="103"/>
      <c r="K30" s="114"/>
      <c r="L30" s="110"/>
      <c r="M30" s="109"/>
      <c r="N30" s="109"/>
      <c r="O30" s="109"/>
      <c r="P30" s="109"/>
      <c r="Q30" s="192"/>
      <c r="R30" s="192"/>
      <c r="S30" s="192"/>
      <c r="T30" s="103"/>
      <c r="U30" s="103"/>
      <c r="V30" s="103"/>
      <c r="W30" s="104"/>
      <c r="X30" s="104"/>
      <c r="Y30" s="193"/>
    </row>
    <row r="31" spans="1:25" ht="15" customHeight="1" x14ac:dyDescent="0.2">
      <c r="A31" s="101" t="s">
        <v>92</v>
      </c>
      <c r="B31" s="105"/>
      <c r="C31" s="105"/>
      <c r="D31" s="105"/>
      <c r="E31" s="105"/>
      <c r="F31" s="105"/>
      <c r="G31" s="191"/>
      <c r="H31" s="191"/>
      <c r="I31" s="188"/>
      <c r="J31" s="103"/>
      <c r="K31" s="114"/>
      <c r="L31" s="110"/>
      <c r="M31" s="109"/>
      <c r="N31" s="109"/>
      <c r="O31" s="109"/>
      <c r="P31" s="109"/>
      <c r="Q31" s="192"/>
      <c r="R31" s="192"/>
      <c r="S31" s="192"/>
      <c r="T31" s="103"/>
      <c r="U31" s="103"/>
      <c r="V31" s="103"/>
      <c r="W31" s="104"/>
      <c r="X31" s="104"/>
      <c r="Y31" s="193"/>
    </row>
    <row r="32" spans="1:25" ht="15" customHeight="1" thickBot="1" x14ac:dyDescent="0.25">
      <c r="A32" s="129" t="s">
        <v>93</v>
      </c>
      <c r="B32" s="105"/>
      <c r="C32" s="105"/>
      <c r="D32" s="105"/>
      <c r="E32" s="105"/>
      <c r="F32" s="105"/>
      <c r="G32" s="191"/>
      <c r="H32" s="191"/>
      <c r="I32" s="188"/>
      <c r="J32" s="103"/>
      <c r="K32" s="115"/>
      <c r="L32" s="110"/>
      <c r="M32" s="109"/>
      <c r="N32" s="109"/>
      <c r="O32" s="109"/>
      <c r="P32" s="109"/>
      <c r="Q32" s="192"/>
      <c r="R32" s="192"/>
      <c r="S32" s="192"/>
      <c r="T32" s="103"/>
      <c r="U32" s="103"/>
      <c r="V32" s="103"/>
      <c r="W32" s="104"/>
      <c r="X32" s="104"/>
      <c r="Y32" s="193"/>
    </row>
    <row r="33" spans="1:25" ht="15" customHeight="1" x14ac:dyDescent="0.2">
      <c r="A33" s="116"/>
      <c r="B33" s="117"/>
      <c r="C33" s="117"/>
      <c r="D33" s="117"/>
      <c r="E33" s="117"/>
      <c r="F33" s="117"/>
      <c r="G33" s="117"/>
      <c r="H33" s="117"/>
      <c r="I33" s="117"/>
      <c r="J33" s="118"/>
      <c r="K33" s="119"/>
      <c r="L33" s="119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1"/>
    </row>
    <row r="34" spans="1:25" ht="15" customHeight="1" thickBot="1" x14ac:dyDescent="0.25">
      <c r="A34" s="408" t="s">
        <v>15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10"/>
      <c r="L34" s="410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1"/>
    </row>
    <row r="35" spans="1:25" ht="15" customHeight="1" x14ac:dyDescent="0.2">
      <c r="A35" s="412" t="s">
        <v>12</v>
      </c>
      <c r="B35" s="111" t="s">
        <v>7</v>
      </c>
      <c r="C35" s="91" t="s">
        <v>6</v>
      </c>
      <c r="D35" s="403" t="s">
        <v>0</v>
      </c>
      <c r="E35" s="403" t="s">
        <v>4</v>
      </c>
      <c r="F35" s="403" t="s">
        <v>1</v>
      </c>
      <c r="G35" s="91" t="s">
        <v>5</v>
      </c>
      <c r="H35" s="91" t="s">
        <v>5</v>
      </c>
      <c r="I35" s="91" t="s">
        <v>5</v>
      </c>
      <c r="J35" s="406" t="s">
        <v>69</v>
      </c>
      <c r="K35" s="202"/>
      <c r="L35" s="111" t="s">
        <v>7</v>
      </c>
      <c r="M35" s="91" t="s">
        <v>6</v>
      </c>
      <c r="N35" s="403" t="s">
        <v>0</v>
      </c>
      <c r="O35" s="403" t="s">
        <v>4</v>
      </c>
      <c r="P35" s="403" t="s">
        <v>1</v>
      </c>
      <c r="Q35" s="91" t="s">
        <v>5</v>
      </c>
      <c r="R35" s="91" t="s">
        <v>5</v>
      </c>
      <c r="S35" s="91" t="s">
        <v>5</v>
      </c>
      <c r="T35" s="92" t="s">
        <v>2</v>
      </c>
      <c r="U35" s="413" t="s">
        <v>45</v>
      </c>
      <c r="V35" s="414"/>
      <c r="W35" s="414"/>
      <c r="X35" s="122" t="s">
        <v>94</v>
      </c>
      <c r="Y35" s="128" t="s">
        <v>70</v>
      </c>
    </row>
    <row r="36" spans="1:25" ht="15" customHeight="1" thickBot="1" x14ac:dyDescent="0.25">
      <c r="A36" s="404"/>
      <c r="B36" s="141" t="s">
        <v>16</v>
      </c>
      <c r="C36" s="142" t="s">
        <v>16</v>
      </c>
      <c r="D36" s="405"/>
      <c r="E36" s="405"/>
      <c r="F36" s="405"/>
      <c r="G36" s="142">
        <v>1</v>
      </c>
      <c r="H36" s="142">
        <v>2</v>
      </c>
      <c r="I36" s="142">
        <v>3</v>
      </c>
      <c r="J36" s="407"/>
      <c r="K36" s="203"/>
      <c r="L36" s="141" t="s">
        <v>16</v>
      </c>
      <c r="M36" s="142" t="s">
        <v>16</v>
      </c>
      <c r="N36" s="405"/>
      <c r="O36" s="405"/>
      <c r="P36" s="405"/>
      <c r="Q36" s="142">
        <v>1</v>
      </c>
      <c r="R36" s="142">
        <v>2</v>
      </c>
      <c r="S36" s="142">
        <v>3</v>
      </c>
      <c r="T36" s="143" t="s">
        <v>73</v>
      </c>
      <c r="U36" s="416"/>
      <c r="V36" s="417"/>
      <c r="W36" s="417"/>
      <c r="X36" s="144" t="s">
        <v>95</v>
      </c>
      <c r="Y36" s="158" t="s">
        <v>71</v>
      </c>
    </row>
    <row r="37" spans="1:25" ht="15" customHeight="1" x14ac:dyDescent="0.2">
      <c r="A37" s="157" t="s">
        <v>9</v>
      </c>
      <c r="B37" s="146" t="str">
        <f>('Doubles Div. C 301-360'!B3:B3)</f>
        <v>Rodrigues</v>
      </c>
      <c r="C37" s="146" t="str">
        <f>('Doubles Div. C 301-360'!C3:C3)</f>
        <v>Audrey</v>
      </c>
      <c r="D37" s="146">
        <f>('Doubles Div. C 301-360'!D3:D3)</f>
        <v>0</v>
      </c>
      <c r="E37" s="146">
        <f>('Doubles Div. C 301-360'!E3:E3)</f>
        <v>0</v>
      </c>
      <c r="F37" s="146">
        <f>('Doubles Div. C 301-360'!F3:F3)</f>
        <v>148</v>
      </c>
      <c r="G37" s="146">
        <f>('Doubles Div. C 301-360'!G3:G3)</f>
        <v>175</v>
      </c>
      <c r="H37" s="146">
        <f>('Doubles Div. C 301-360'!H3:H3)</f>
        <v>174</v>
      </c>
      <c r="I37" s="146">
        <f>('Doubles Div. C 301-360'!I3:I3)</f>
        <v>179</v>
      </c>
      <c r="J37" s="146">
        <f>('Doubles Div. C 301-360'!J3:J3)</f>
        <v>528</v>
      </c>
      <c r="K37" s="146"/>
      <c r="L37" s="146" t="str">
        <f>('Doubles Div. C 301-360'!L3:L3)</f>
        <v>Garin</v>
      </c>
      <c r="M37" s="146" t="str">
        <f>('Doubles Div. C 301-360'!M3:M3)</f>
        <v>Renee</v>
      </c>
      <c r="N37" s="146">
        <f>('Doubles Div. C 301-360'!N3:N3)</f>
        <v>0</v>
      </c>
      <c r="O37" s="146">
        <f>('Doubles Div. C 301-360'!O3:O3)</f>
        <v>0</v>
      </c>
      <c r="P37" s="146">
        <f>('Doubles Div. C 301-360'!P3:P3)</f>
        <v>206</v>
      </c>
      <c r="Q37" s="146">
        <f>('Doubles Div. C 301-360'!Q3:Q3)</f>
        <v>224</v>
      </c>
      <c r="R37" s="146">
        <f>('Doubles Div. C 301-360'!R3:R3)</f>
        <v>236</v>
      </c>
      <c r="S37" s="146">
        <f>('Doubles Div. C 301-360'!S3:S3)</f>
        <v>288</v>
      </c>
      <c r="T37" s="146">
        <f>('Doubles Div. C 301-360'!T3:T3)</f>
        <v>748</v>
      </c>
      <c r="U37" s="146">
        <f>('Doubles Div. C 301-360'!U3:U3)</f>
        <v>0</v>
      </c>
      <c r="V37" s="146">
        <f>('Doubles Div. C 301-360'!V3:V3)</f>
        <v>0</v>
      </c>
      <c r="W37" s="146">
        <f>('Doubles Div. C 301-360'!W3:W3)</f>
        <v>0</v>
      </c>
      <c r="X37" s="146">
        <f>('Doubles Div. C 301-360'!X3:X3)</f>
        <v>156</v>
      </c>
      <c r="Y37" s="146">
        <f>('Doubles Div. C 301-360'!Y3:Y3)</f>
        <v>1432</v>
      </c>
    </row>
    <row r="38" spans="1:25" ht="15" customHeight="1" x14ac:dyDescent="0.2">
      <c r="A38" s="97" t="s">
        <v>10</v>
      </c>
      <c r="B38" s="150" t="str">
        <f>('Doubles Div. C 301-360'!B4:B4)</f>
        <v>Matyjevich</v>
      </c>
      <c r="C38" s="150" t="str">
        <f>('Doubles Div. C 301-360'!C4:C4)</f>
        <v>Gregory</v>
      </c>
      <c r="D38" s="150">
        <f>('Doubles Div. C 301-360'!D4:D4)</f>
        <v>0</v>
      </c>
      <c r="E38" s="150">
        <f>('Doubles Div. C 301-360'!E4:E4)</f>
        <v>0</v>
      </c>
      <c r="F38" s="150">
        <f>('Doubles Div. C 301-360'!F4:F4)</f>
        <v>196</v>
      </c>
      <c r="G38" s="150">
        <f>('Doubles Div. C 301-360'!G4:G4)</f>
        <v>234</v>
      </c>
      <c r="H38" s="150">
        <f>('Doubles Div. C 301-360'!H4:H4)</f>
        <v>214</v>
      </c>
      <c r="I38" s="150">
        <f>('Doubles Div. C 301-360'!I4:I4)</f>
        <v>224</v>
      </c>
      <c r="J38" s="150">
        <f>('Doubles Div. C 301-360'!J4:J4)</f>
        <v>672</v>
      </c>
      <c r="K38" s="150"/>
      <c r="L38" s="150" t="str">
        <f>('Doubles Div. C 301-360'!L4:L4)</f>
        <v>Matyjevich</v>
      </c>
      <c r="M38" s="150" t="str">
        <f>('Doubles Div. C 301-360'!M4:M4)</f>
        <v>Sandy</v>
      </c>
      <c r="N38" s="150">
        <f>('Doubles Div. C 301-360'!N4:N4)</f>
        <v>0</v>
      </c>
      <c r="O38" s="150">
        <f>('Doubles Div. C 301-360'!O4:O4)</f>
        <v>0</v>
      </c>
      <c r="P38" s="150">
        <f>('Doubles Div. C 301-360'!P4:P4)</f>
        <v>153</v>
      </c>
      <c r="Q38" s="150">
        <f>('Doubles Div. C 301-360'!Q4:Q4)</f>
        <v>129</v>
      </c>
      <c r="R38" s="150">
        <f>('Doubles Div. C 301-360'!R4:R4)</f>
        <v>157</v>
      </c>
      <c r="S38" s="150">
        <f>('Doubles Div. C 301-360'!S4:S4)</f>
        <v>163</v>
      </c>
      <c r="T38" s="150">
        <f>('Doubles Div. C 301-360'!T4:T4)</f>
        <v>449</v>
      </c>
      <c r="U38" s="150">
        <f>('Doubles Div. C 301-360'!U4:U4)</f>
        <v>0</v>
      </c>
      <c r="V38" s="150">
        <f>('Doubles Div. C 301-360'!V4:V4)</f>
        <v>0</v>
      </c>
      <c r="W38" s="150">
        <f>('Doubles Div. C 301-360'!W4:W4)</f>
        <v>0</v>
      </c>
      <c r="X38" s="150">
        <f>('Doubles Div. C 301-360'!X4:X4)</f>
        <v>168</v>
      </c>
      <c r="Y38" s="150">
        <f>('Doubles Div. C 301-360'!Y4:Y4)</f>
        <v>1289</v>
      </c>
    </row>
    <row r="39" spans="1:25" ht="15" customHeight="1" thickBot="1" x14ac:dyDescent="0.25">
      <c r="A39" s="140" t="s">
        <v>11</v>
      </c>
      <c r="B39" s="152" t="str">
        <f>('Doubles Div. C 301-360'!B5:B5)</f>
        <v>Rodrigues</v>
      </c>
      <c r="C39" s="152" t="str">
        <f>('Doubles Div. C 301-360'!C5:C5)</f>
        <v>Audrey</v>
      </c>
      <c r="D39" s="152">
        <f>('Doubles Div. C 301-360'!D5:D5)</f>
        <v>0</v>
      </c>
      <c r="E39" s="152">
        <f>('Doubles Div. C 301-360'!E5:E5)</f>
        <v>0</v>
      </c>
      <c r="F39" s="152">
        <f>('Doubles Div. C 301-360'!F5:F5)</f>
        <v>148</v>
      </c>
      <c r="G39" s="152">
        <f>('Doubles Div. C 301-360'!G5:G5)</f>
        <v>121</v>
      </c>
      <c r="H39" s="152">
        <f>('Doubles Div. C 301-360'!H5:H5)</f>
        <v>140</v>
      </c>
      <c r="I39" s="152">
        <f>('Doubles Div. C 301-360'!I5:I5)</f>
        <v>167</v>
      </c>
      <c r="J39" s="152">
        <f>('Doubles Div. C 301-360'!J5:J5)</f>
        <v>428</v>
      </c>
      <c r="K39" s="152"/>
      <c r="L39" s="152" t="str">
        <f>('Doubles Div. C 301-360'!L5:L5)</f>
        <v>Cron</v>
      </c>
      <c r="M39" s="152" t="str">
        <f>('Doubles Div. C 301-360'!M5:M5)</f>
        <v>William</v>
      </c>
      <c r="N39" s="152">
        <f>('Doubles Div. C 301-360'!N5:N5)</f>
        <v>0</v>
      </c>
      <c r="O39" s="152">
        <f>('Doubles Div. C 301-360'!O5:O5)</f>
        <v>0</v>
      </c>
      <c r="P39" s="152">
        <f>('Doubles Div. C 301-360'!P5:P5)</f>
        <v>186</v>
      </c>
      <c r="Q39" s="152">
        <f>('Doubles Div. C 301-360'!Q5:Q5)</f>
        <v>226</v>
      </c>
      <c r="R39" s="152">
        <f>('Doubles Div. C 301-360'!R5:R5)</f>
        <v>213</v>
      </c>
      <c r="S39" s="152">
        <f>('Doubles Div. C 301-360'!S5:S5)</f>
        <v>189</v>
      </c>
      <c r="T39" s="152">
        <f>('Doubles Div. C 301-360'!T5:T5)</f>
        <v>628</v>
      </c>
      <c r="U39" s="152">
        <f>('Doubles Div. C 301-360'!U5:U5)</f>
        <v>0</v>
      </c>
      <c r="V39" s="152">
        <f>('Doubles Div. C 301-360'!V5:V5)</f>
        <v>0</v>
      </c>
      <c r="W39" s="152">
        <f>('Doubles Div. C 301-360'!W5:W5)</f>
        <v>0</v>
      </c>
      <c r="X39" s="152">
        <f>('Doubles Div. C 301-360'!X5:X5)</f>
        <v>204</v>
      </c>
      <c r="Y39" s="152">
        <f>('Doubles Div. C 301-360'!Y5:Y5)</f>
        <v>1260</v>
      </c>
    </row>
  </sheetData>
  <autoFilter ref="B1:Y12">
    <filterColumn colId="19" showButton="0"/>
    <filterColumn colId="20" showButton="0"/>
    <sortState ref="B4:Y12">
      <sortCondition descending="1" ref="Y3:Y12"/>
    </sortState>
  </autoFilter>
  <mergeCells count="24">
    <mergeCell ref="F35:F36"/>
    <mergeCell ref="E1:E2"/>
    <mergeCell ref="F1:F2"/>
    <mergeCell ref="J35:J36"/>
    <mergeCell ref="A34:Y34"/>
    <mergeCell ref="D1:D2"/>
    <mergeCell ref="A35:A36"/>
    <mergeCell ref="D35:D36"/>
    <mergeCell ref="E35:E36"/>
    <mergeCell ref="O35:O36"/>
    <mergeCell ref="P35:P36"/>
    <mergeCell ref="U35:W36"/>
    <mergeCell ref="N35:N36"/>
    <mergeCell ref="U1:W2"/>
    <mergeCell ref="N1:N2"/>
    <mergeCell ref="O1:O2"/>
    <mergeCell ref="Y1:Y2"/>
    <mergeCell ref="B1:B2"/>
    <mergeCell ref="C1:C2"/>
    <mergeCell ref="J1:J2"/>
    <mergeCell ref="L1:L2"/>
    <mergeCell ref="M1:M2"/>
    <mergeCell ref="T1:T2"/>
    <mergeCell ref="P1:P2"/>
  </mergeCells>
  <phoneticPr fontId="0" type="noConversion"/>
  <printOptions horizontalCentered="1"/>
  <pageMargins left="0" right="0" top="0.75" bottom="1" header="0" footer="0"/>
  <pageSetup paperSize="5" scale="84" orientation="landscape" r:id="rId1"/>
  <headerFooter alignWithMargins="0">
    <oddHeader>&amp;L&amp;12Suburban Bowlerama, York, PA&amp;C&amp;12 2016 Keystone State Games&amp;R&amp;12Doubles Round</oddHeader>
    <oddFooter>&amp;L&amp;12Printed &amp;D
Time &amp;T&amp;C&amp;"Arial,Bold Italic"&amp;12 &amp;"Arial,Bold"&amp;16Doubles
Division C 
301-360&amp;R&amp;12Page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100" workbookViewId="0">
      <selection activeCell="B27" sqref="B27"/>
    </sheetView>
  </sheetViews>
  <sheetFormatPr defaultRowHeight="15" x14ac:dyDescent="0.2"/>
  <cols>
    <col min="1" max="1" width="9.28515625" style="3" customWidth="1"/>
    <col min="2" max="3" width="14.42578125" style="3" customWidth="1"/>
    <col min="4" max="4" width="17.85546875" style="3" customWidth="1"/>
    <col min="5" max="5" width="6.28515625" style="3" customWidth="1"/>
    <col min="6" max="8" width="9.7109375" style="3" customWidth="1"/>
    <col min="9" max="9" width="7.7109375" style="3" customWidth="1"/>
    <col min="10" max="10" width="9.7109375" style="3" customWidth="1"/>
    <col min="11" max="16384" width="9.140625" style="2"/>
  </cols>
  <sheetData>
    <row r="1" spans="1:10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199" t="s">
        <v>5</v>
      </c>
      <c r="I1" s="347" t="s">
        <v>2</v>
      </c>
      <c r="J1" s="321" t="s">
        <v>3</v>
      </c>
    </row>
    <row r="2" spans="1:10" ht="16.5" thickBot="1" x14ac:dyDescent="0.3">
      <c r="A2" s="184"/>
      <c r="B2" s="318"/>
      <c r="C2" s="318"/>
      <c r="D2" s="318"/>
      <c r="E2" s="340"/>
      <c r="F2" s="200">
        <v>1</v>
      </c>
      <c r="G2" s="200">
        <v>2</v>
      </c>
      <c r="H2" s="200">
        <v>3</v>
      </c>
      <c r="I2" s="353"/>
      <c r="J2" s="322"/>
    </row>
    <row r="3" spans="1:10" ht="15.75" x14ac:dyDescent="0.25">
      <c r="A3" s="4">
        <v>1</v>
      </c>
      <c r="B3" s="231">
        <f>('12-15 Female Scratch Qualifier'!B3)</f>
        <v>0</v>
      </c>
      <c r="C3" s="231">
        <f>('12-15 Female Scratch Qualifier'!C3)</f>
        <v>0</v>
      </c>
      <c r="D3" s="231">
        <f>('12-15 Female Scratch Qualifier'!D3)</f>
        <v>0</v>
      </c>
      <c r="E3" s="231">
        <f>('12-15 Female Scratch Qualifier'!E3)</f>
        <v>0</v>
      </c>
      <c r="F3" s="209"/>
      <c r="G3" s="209"/>
      <c r="H3" s="209"/>
      <c r="I3" s="209">
        <f>SUM(F3:H3)</f>
        <v>0</v>
      </c>
      <c r="J3" s="209">
        <f>SUM(F3:H3)</f>
        <v>0</v>
      </c>
    </row>
    <row r="4" spans="1:10" ht="15.75" x14ac:dyDescent="0.25">
      <c r="A4" s="4">
        <v>2</v>
      </c>
      <c r="B4" s="234">
        <f>('12-15 Female Scratch Qualifier'!B4)</f>
        <v>0</v>
      </c>
      <c r="C4" s="234">
        <f>('12-15 Female Scratch Qualifier'!C4)</f>
        <v>0</v>
      </c>
      <c r="D4" s="234">
        <f>('12-15 Female Scratch Qualifier'!D4)</f>
        <v>0</v>
      </c>
      <c r="E4" s="234">
        <f>('12-15 Female Scratch Qualifier'!E4)</f>
        <v>0</v>
      </c>
      <c r="F4" s="209"/>
      <c r="G4" s="209"/>
      <c r="H4" s="209"/>
      <c r="I4" s="209">
        <f>SUM(F4:H4)</f>
        <v>0</v>
      </c>
      <c r="J4" s="209">
        <f>SUM(F4:H4)</f>
        <v>0</v>
      </c>
    </row>
    <row r="5" spans="1:10" ht="15.75" x14ac:dyDescent="0.25">
      <c r="A5" s="4">
        <v>3</v>
      </c>
      <c r="B5" s="234">
        <f>('12-15 Male Scratch Qualifer'!B5)</f>
        <v>0</v>
      </c>
      <c r="C5" s="234">
        <f>('12-15 Male Scratch Qualifer'!C5)</f>
        <v>0</v>
      </c>
      <c r="D5" s="234">
        <f>('12-15 Male Scratch Qualifer'!D5)</f>
        <v>0</v>
      </c>
      <c r="E5" s="234">
        <f>('12-15 Male Scratch Qualifer'!E5)</f>
        <v>0</v>
      </c>
      <c r="F5" s="209"/>
      <c r="G5" s="209"/>
      <c r="H5" s="209"/>
      <c r="I5" s="209">
        <f>SUM(F5:H5)</f>
        <v>0</v>
      </c>
      <c r="J5" s="209">
        <f>SUM(F5:H5)</f>
        <v>0</v>
      </c>
    </row>
    <row r="6" spans="1:10" ht="15.75" x14ac:dyDescent="0.25">
      <c r="A6" s="4">
        <v>4</v>
      </c>
      <c r="B6" s="234">
        <f>('12-15 Male Scratch Qualifer'!B6)</f>
        <v>0</v>
      </c>
      <c r="C6" s="234">
        <f>('12-15 Male Scratch Qualifer'!C6)</f>
        <v>0</v>
      </c>
      <c r="D6" s="234">
        <f>('12-15 Male Scratch Qualifer'!D6)</f>
        <v>0</v>
      </c>
      <c r="E6" s="234">
        <f>('12-15 Male Scratch Qualifer'!E6)</f>
        <v>0</v>
      </c>
      <c r="F6" s="209"/>
      <c r="G6" s="209"/>
      <c r="H6" s="209"/>
      <c r="I6" s="209">
        <f>SUM(F6:H6)</f>
        <v>0</v>
      </c>
      <c r="J6" s="209">
        <f>SUM(F6:H6)</f>
        <v>0</v>
      </c>
    </row>
    <row r="7" spans="1:10" ht="15.75" x14ac:dyDescent="0.25">
      <c r="A7" s="4">
        <v>5</v>
      </c>
      <c r="B7" s="234">
        <f>('12-15 Male Scratch Qualifer'!B7)</f>
        <v>0</v>
      </c>
      <c r="C7" s="234">
        <f>('12-15 Male Scratch Qualifer'!C7)</f>
        <v>0</v>
      </c>
      <c r="D7" s="234">
        <f>('12-15 Male Scratch Qualifer'!D7)</f>
        <v>0</v>
      </c>
      <c r="E7" s="234">
        <f>('12-15 Male Scratch Qualifer'!E7)</f>
        <v>0</v>
      </c>
      <c r="F7" s="209"/>
      <c r="G7" s="209"/>
      <c r="H7" s="209"/>
      <c r="I7" s="209">
        <f>SUM(F7:H7)</f>
        <v>0</v>
      </c>
      <c r="J7" s="209">
        <f>SUM(F7:H7)</f>
        <v>0</v>
      </c>
    </row>
    <row r="8" spans="1:10" ht="15.75" x14ac:dyDescent="0.25">
      <c r="A8" s="4">
        <v>6</v>
      </c>
      <c r="B8" s="10"/>
      <c r="C8" s="10"/>
      <c r="D8" s="10"/>
      <c r="E8" s="10"/>
      <c r="F8" s="20"/>
      <c r="G8" s="20"/>
      <c r="H8" s="123"/>
      <c r="I8" s="17"/>
      <c r="J8" s="89"/>
    </row>
    <row r="9" spans="1:10" ht="15.75" x14ac:dyDescent="0.25">
      <c r="A9" s="4">
        <v>7</v>
      </c>
      <c r="B9" s="10"/>
      <c r="C9" s="10"/>
      <c r="D9" s="10"/>
      <c r="E9" s="10"/>
      <c r="F9" s="20"/>
      <c r="G9" s="20"/>
      <c r="H9" s="123"/>
      <c r="I9" s="17"/>
      <c r="J9" s="89"/>
    </row>
    <row r="10" spans="1:10" ht="15.75" x14ac:dyDescent="0.25">
      <c r="A10" s="4">
        <v>8</v>
      </c>
      <c r="B10" s="10"/>
      <c r="C10" s="10"/>
      <c r="D10" s="10"/>
      <c r="E10" s="10"/>
      <c r="F10" s="20"/>
      <c r="G10" s="20"/>
      <c r="H10" s="123"/>
      <c r="I10" s="17"/>
      <c r="J10" s="89"/>
    </row>
    <row r="11" spans="1:10" ht="15.75" x14ac:dyDescent="0.25">
      <c r="A11" s="4">
        <v>9</v>
      </c>
      <c r="B11" s="10"/>
      <c r="C11" s="10"/>
      <c r="D11" s="10"/>
      <c r="E11" s="10"/>
      <c r="F11" s="20"/>
      <c r="G11" s="20"/>
      <c r="H11" s="123"/>
      <c r="I11" s="17"/>
      <c r="J11" s="89"/>
    </row>
    <row r="12" spans="1:10" ht="15.75" x14ac:dyDescent="0.25">
      <c r="A12" s="4">
        <v>10</v>
      </c>
      <c r="B12" s="10"/>
      <c r="C12" s="10"/>
      <c r="D12" s="10"/>
      <c r="E12" s="10"/>
      <c r="F12" s="20"/>
      <c r="G12" s="20"/>
      <c r="H12" s="123"/>
      <c r="I12" s="17"/>
      <c r="J12" s="89"/>
    </row>
    <row r="13" spans="1:10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</row>
    <row r="14" spans="1:10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</row>
    <row r="15" spans="1:10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</row>
    <row r="16" spans="1:10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</row>
    <row r="17" spans="1:10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</row>
    <row r="18" spans="1:10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</row>
    <row r="19" spans="1:10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</row>
    <row r="20" spans="1:10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</row>
    <row r="21" spans="1:10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</row>
    <row r="22" spans="1:10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</row>
    <row r="23" spans="1:10" ht="16.5" thickBot="1" x14ac:dyDescent="0.3">
      <c r="A23" s="1"/>
    </row>
    <row r="24" spans="1:10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8"/>
    </row>
    <row r="25" spans="1:10" ht="15.75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6" t="s">
        <v>5</v>
      </c>
      <c r="G25" s="6" t="s">
        <v>5</v>
      </c>
      <c r="H25" s="6" t="s">
        <v>5</v>
      </c>
      <c r="I25" s="339" t="s">
        <v>2</v>
      </c>
      <c r="J25" s="5" t="s">
        <v>14</v>
      </c>
    </row>
    <row r="26" spans="1:10" ht="16.5" thickBot="1" x14ac:dyDescent="0.3">
      <c r="A26" s="318"/>
      <c r="B26" s="14" t="s">
        <v>16</v>
      </c>
      <c r="C26" s="15" t="s">
        <v>16</v>
      </c>
      <c r="D26" s="340"/>
      <c r="E26" s="340"/>
      <c r="F26" s="15">
        <v>1</v>
      </c>
      <c r="G26" s="15">
        <v>2</v>
      </c>
      <c r="H26" s="15">
        <v>3</v>
      </c>
      <c r="I26" s="340"/>
      <c r="J26" s="13" t="s">
        <v>2</v>
      </c>
    </row>
    <row r="27" spans="1:10" ht="15.75" x14ac:dyDescent="0.25">
      <c r="A27" s="135" t="s">
        <v>9</v>
      </c>
      <c r="B27" s="21">
        <f>('12-15 Female Scratch Finals'!B3:B3)</f>
        <v>0</v>
      </c>
      <c r="C27" s="21">
        <f>('12-15 Female Scratch Finals'!C3:C3)</f>
        <v>0</v>
      </c>
      <c r="D27" s="21">
        <f>('12-15 Female Scratch Finals'!D3:D3)</f>
        <v>0</v>
      </c>
      <c r="E27" s="21">
        <f>('12-15 Female Scratch Finals'!E3:E3)</f>
        <v>0</v>
      </c>
      <c r="F27" s="21">
        <f>('12-15 Female Scratch Finals'!F3:F3)</f>
        <v>0</v>
      </c>
      <c r="G27" s="21">
        <f>('12-15 Female Scratch Finals'!G3:G3)</f>
        <v>0</v>
      </c>
      <c r="H27" s="21">
        <f>('12-15 Female Scratch Finals'!H3:H3)</f>
        <v>0</v>
      </c>
      <c r="I27" s="21">
        <f>('12-15 Female Scratch Finals'!I3:I3)</f>
        <v>0</v>
      </c>
      <c r="J27" s="21">
        <f>('12-15 Female Scratch Finals'!J3:J3)</f>
        <v>0</v>
      </c>
    </row>
    <row r="28" spans="1:10" ht="15.75" x14ac:dyDescent="0.25">
      <c r="A28" s="163" t="s">
        <v>10</v>
      </c>
      <c r="B28" s="23">
        <f>('12-15 Female Scratch Finals'!B4:B4)</f>
        <v>0</v>
      </c>
      <c r="C28" s="23">
        <f>('12-15 Female Scratch Finals'!C4:C4)</f>
        <v>0</v>
      </c>
      <c r="D28" s="23">
        <f>('12-15 Female Scratch Finals'!D4:D4)</f>
        <v>0</v>
      </c>
      <c r="E28" s="23">
        <f>('12-15 Female Scratch Finals'!E4:E4)</f>
        <v>0</v>
      </c>
      <c r="F28" s="23">
        <f>('12-15 Female Scratch Finals'!F4:F4)</f>
        <v>0</v>
      </c>
      <c r="G28" s="23">
        <f>('12-15 Female Scratch Finals'!G4:G4)</f>
        <v>0</v>
      </c>
      <c r="H28" s="23">
        <f>('12-15 Female Scratch Finals'!H4:H4)</f>
        <v>0</v>
      </c>
      <c r="I28" s="23">
        <f>('12-15 Female Scratch Finals'!I4:I4)</f>
        <v>0</v>
      </c>
      <c r="J28" s="23">
        <f>('12-15 Female Scratch Finals'!J4:J4)</f>
        <v>0</v>
      </c>
    </row>
    <row r="29" spans="1:10" ht="16.5" thickBot="1" x14ac:dyDescent="0.3">
      <c r="A29" s="137" t="s">
        <v>11</v>
      </c>
      <c r="B29" s="25">
        <f>('12-15 Female Scratch Finals'!B5:B5)</f>
        <v>0</v>
      </c>
      <c r="C29" s="25">
        <f>('12-15 Female Scratch Finals'!C5:C5)</f>
        <v>0</v>
      </c>
      <c r="D29" s="25">
        <f>('12-15 Female Scratch Finals'!D5:D5)</f>
        <v>0</v>
      </c>
      <c r="E29" s="25">
        <f>('12-15 Female Scratch Finals'!E5:E5)</f>
        <v>0</v>
      </c>
      <c r="F29" s="25">
        <f>('12-15 Female Scratch Finals'!F5:F5)</f>
        <v>0</v>
      </c>
      <c r="G29" s="25">
        <f>('12-15 Female Scratch Finals'!G5:G5)</f>
        <v>0</v>
      </c>
      <c r="H29" s="25">
        <f>('12-15 Female Scratch Finals'!H5:H5)</f>
        <v>0</v>
      </c>
      <c r="I29" s="25">
        <f>('12-15 Female Scratch Finals'!I5:I5)</f>
        <v>0</v>
      </c>
      <c r="J29" s="25">
        <f>('12-15 Female Scratch Finals'!J5:J5)</f>
        <v>0</v>
      </c>
    </row>
  </sheetData>
  <mergeCells count="11">
    <mergeCell ref="J1:J2"/>
    <mergeCell ref="B1:B2"/>
    <mergeCell ref="C1:C2"/>
    <mergeCell ref="D1:D2"/>
    <mergeCell ref="E1:E2"/>
    <mergeCell ref="I1:I2"/>
    <mergeCell ref="A24:J24"/>
    <mergeCell ref="A25:A26"/>
    <mergeCell ref="D25:D26"/>
    <mergeCell ref="E25:E26"/>
    <mergeCell ref="I25:I26"/>
  </mergeCells>
  <pageMargins left="0.7" right="0.7" top="0.75" bottom="0.75" header="0.3" footer="0.3"/>
  <pageSetup orientation="landscape" horizontalDpi="4294967293" r:id="rId1"/>
  <headerFooter>
    <oddHeader>&amp;L&amp;12Surburban Bowlerama, York, PA&amp;C&amp;12 2016 Keystone State Games&amp;R&amp;12Finals Round</oddHeader>
    <oddFooter>&amp;L&amp;12Printed &amp;D
Time &amp;T&amp;C&amp;"Arial,Bold Italic"&amp;12 12-15 Female - Scratch Finals&amp;R&amp;12Page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view="pageLayout" topLeftCell="B1" zoomScaleNormal="100" zoomScaleSheetLayoutView="65" workbookViewId="0">
      <selection activeCell="H12" sqref="H12"/>
    </sheetView>
  </sheetViews>
  <sheetFormatPr defaultRowHeight="12.75" x14ac:dyDescent="0.2"/>
  <cols>
    <col min="1" max="1" width="11.140625" style="96" customWidth="1"/>
    <col min="2" max="3" width="12.7109375" style="96" customWidth="1"/>
    <col min="4" max="4" width="15.7109375" style="96" customWidth="1"/>
    <col min="5" max="5" width="5.5703125" style="96" customWidth="1"/>
    <col min="6" max="6" width="6.7109375" style="96" customWidth="1"/>
    <col min="7" max="9" width="7.7109375" style="96" customWidth="1"/>
    <col min="10" max="10" width="10.7109375" style="96" customWidth="1"/>
    <col min="11" max="11" width="2.7109375" style="96" customWidth="1"/>
    <col min="12" max="13" width="12.7109375" style="96" customWidth="1"/>
    <col min="14" max="14" width="15.7109375" style="96" customWidth="1"/>
    <col min="15" max="15" width="5.5703125" style="96" customWidth="1"/>
    <col min="16" max="16" width="6.7109375" style="96" customWidth="1"/>
    <col min="17" max="19" width="8.7109375" style="96" customWidth="1"/>
    <col min="20" max="20" width="10.7109375" style="96" customWidth="1"/>
    <col min="21" max="23" width="7.7109375" style="96" hidden="1" customWidth="1"/>
    <col min="24" max="24" width="7.7109375" style="96" customWidth="1"/>
    <col min="25" max="25" width="14" style="96" bestFit="1" customWidth="1"/>
    <col min="26" max="16384" width="9.140625" style="90"/>
  </cols>
  <sheetData>
    <row r="1" spans="1:25" ht="15" customHeight="1" x14ac:dyDescent="0.2">
      <c r="A1" s="198"/>
      <c r="B1" s="399" t="s">
        <v>112</v>
      </c>
      <c r="C1" s="399" t="s">
        <v>113</v>
      </c>
      <c r="D1" s="403" t="s">
        <v>0</v>
      </c>
      <c r="E1" s="403" t="s">
        <v>4</v>
      </c>
      <c r="F1" s="403" t="s">
        <v>1</v>
      </c>
      <c r="G1" s="186" t="s">
        <v>5</v>
      </c>
      <c r="H1" s="186" t="s">
        <v>5</v>
      </c>
      <c r="I1" s="186" t="s">
        <v>5</v>
      </c>
      <c r="J1" s="401" t="s">
        <v>69</v>
      </c>
      <c r="K1" s="93"/>
      <c r="L1" s="399" t="s">
        <v>112</v>
      </c>
      <c r="M1" s="399" t="s">
        <v>113</v>
      </c>
      <c r="N1" s="403" t="s">
        <v>0</v>
      </c>
      <c r="O1" s="403" t="s">
        <v>4</v>
      </c>
      <c r="P1" s="403" t="s">
        <v>1</v>
      </c>
      <c r="Q1" s="186" t="s">
        <v>5</v>
      </c>
      <c r="R1" s="186" t="s">
        <v>5</v>
      </c>
      <c r="S1" s="186" t="s">
        <v>5</v>
      </c>
      <c r="T1" s="401" t="s">
        <v>69</v>
      </c>
      <c r="U1" s="419" t="s">
        <v>45</v>
      </c>
      <c r="V1" s="420"/>
      <c r="W1" s="421"/>
      <c r="X1" s="92" t="s">
        <v>94</v>
      </c>
      <c r="Y1" s="397" t="s">
        <v>114</v>
      </c>
    </row>
    <row r="2" spans="1:25" ht="15" customHeight="1" thickBot="1" x14ac:dyDescent="0.25">
      <c r="A2" s="185"/>
      <c r="B2" s="400"/>
      <c r="C2" s="400"/>
      <c r="D2" s="404"/>
      <c r="E2" s="404"/>
      <c r="F2" s="404"/>
      <c r="G2" s="187">
        <v>1</v>
      </c>
      <c r="H2" s="187">
        <v>2</v>
      </c>
      <c r="I2" s="187">
        <v>3</v>
      </c>
      <c r="J2" s="402"/>
      <c r="K2" s="99"/>
      <c r="L2" s="400"/>
      <c r="M2" s="400"/>
      <c r="N2" s="404"/>
      <c r="O2" s="404"/>
      <c r="P2" s="404"/>
      <c r="Q2" s="187">
        <v>1</v>
      </c>
      <c r="R2" s="187">
        <v>2</v>
      </c>
      <c r="S2" s="187">
        <v>3</v>
      </c>
      <c r="T2" s="402"/>
      <c r="U2" s="422"/>
      <c r="V2" s="423"/>
      <c r="W2" s="424"/>
      <c r="X2" s="100" t="s">
        <v>95</v>
      </c>
      <c r="Y2" s="398"/>
    </row>
    <row r="3" spans="1:25" s="95" customFormat="1" ht="15" customHeight="1" thickBot="1" x14ac:dyDescent="0.25">
      <c r="A3" s="101" t="s">
        <v>59</v>
      </c>
      <c r="B3" s="102" t="s">
        <v>180</v>
      </c>
      <c r="C3" s="102" t="s">
        <v>179</v>
      </c>
      <c r="D3" s="102"/>
      <c r="E3" s="102"/>
      <c r="F3" s="102">
        <v>137</v>
      </c>
      <c r="G3" s="188">
        <v>193</v>
      </c>
      <c r="H3" s="188">
        <v>162</v>
      </c>
      <c r="I3" s="188">
        <v>145</v>
      </c>
      <c r="J3" s="103">
        <f>SUM(G3:I3)</f>
        <v>500</v>
      </c>
      <c r="K3" s="112"/>
      <c r="L3" s="106" t="s">
        <v>180</v>
      </c>
      <c r="M3" s="102" t="s">
        <v>186</v>
      </c>
      <c r="N3" s="102"/>
      <c r="O3" s="102"/>
      <c r="P3" s="102">
        <v>163</v>
      </c>
      <c r="Q3" s="191">
        <v>172</v>
      </c>
      <c r="R3" s="191">
        <v>188</v>
      </c>
      <c r="S3" s="188">
        <v>168</v>
      </c>
      <c r="T3" s="103">
        <f>SUM(Q3:S3)</f>
        <v>528</v>
      </c>
      <c r="U3" s="103"/>
      <c r="V3" s="103"/>
      <c r="W3" s="104"/>
      <c r="X3" s="104">
        <f>ROUNDDOWN((420-(P3+F3))*0.8,0)*3</f>
        <v>288</v>
      </c>
      <c r="Y3" s="204">
        <f>SUM(J3+T3+X3)</f>
        <v>1316</v>
      </c>
    </row>
    <row r="4" spans="1:25" s="95" customFormat="1" ht="15" customHeight="1" thickBot="1" x14ac:dyDescent="0.25">
      <c r="A4" s="101" t="s">
        <v>60</v>
      </c>
      <c r="B4" s="102" t="s">
        <v>133</v>
      </c>
      <c r="C4" s="102" t="s">
        <v>134</v>
      </c>
      <c r="D4" s="102"/>
      <c r="E4" s="102"/>
      <c r="F4" s="102">
        <v>138</v>
      </c>
      <c r="G4" s="188">
        <v>176</v>
      </c>
      <c r="H4" s="188">
        <v>201</v>
      </c>
      <c r="I4" s="188">
        <v>139</v>
      </c>
      <c r="J4" s="103">
        <f>SUM(G4:I4)</f>
        <v>516</v>
      </c>
      <c r="K4" s="113"/>
      <c r="L4" s="106" t="s">
        <v>133</v>
      </c>
      <c r="M4" s="102" t="s">
        <v>164</v>
      </c>
      <c r="N4" s="102"/>
      <c r="O4" s="102"/>
      <c r="P4" s="102">
        <v>130</v>
      </c>
      <c r="Q4" s="191">
        <v>128</v>
      </c>
      <c r="R4" s="191">
        <v>110</v>
      </c>
      <c r="S4" s="188">
        <v>100</v>
      </c>
      <c r="T4" s="103">
        <f>SUM(Q4:S4)</f>
        <v>338</v>
      </c>
      <c r="U4" s="103"/>
      <c r="V4" s="103"/>
      <c r="W4" s="104"/>
      <c r="X4" s="104">
        <f>ROUNDDOWN((420-(P4+F4))*0.8,0)*3</f>
        <v>363</v>
      </c>
      <c r="Y4" s="204">
        <f>SUM(J4+T4+X4)</f>
        <v>1217</v>
      </c>
    </row>
    <row r="5" spans="1:25" s="95" customFormat="1" ht="15" customHeight="1" thickBot="1" x14ac:dyDescent="0.25">
      <c r="A5" s="101" t="s">
        <v>61</v>
      </c>
      <c r="B5" s="102" t="s">
        <v>126</v>
      </c>
      <c r="C5" s="102" t="s">
        <v>160</v>
      </c>
      <c r="D5" s="102"/>
      <c r="E5" s="102"/>
      <c r="F5" s="102">
        <v>143</v>
      </c>
      <c r="G5" s="188">
        <v>129</v>
      </c>
      <c r="H5" s="188">
        <v>153</v>
      </c>
      <c r="I5" s="188">
        <v>132</v>
      </c>
      <c r="J5" s="103">
        <f>SUM(G5:I5)</f>
        <v>414</v>
      </c>
      <c r="K5" s="113"/>
      <c r="L5" s="106" t="s">
        <v>128</v>
      </c>
      <c r="M5" s="102" t="s">
        <v>127</v>
      </c>
      <c r="N5" s="102"/>
      <c r="O5" s="102"/>
      <c r="P5" s="102">
        <v>143</v>
      </c>
      <c r="Q5" s="191">
        <v>134</v>
      </c>
      <c r="R5" s="191">
        <v>165</v>
      </c>
      <c r="S5" s="188">
        <v>139</v>
      </c>
      <c r="T5" s="103">
        <f>SUM(Q5:S5)</f>
        <v>438</v>
      </c>
      <c r="U5" s="103"/>
      <c r="V5" s="103"/>
      <c r="W5" s="104"/>
      <c r="X5" s="104">
        <f>ROUNDDOWN((420-(P5+F5))*0.8,0)*3</f>
        <v>321</v>
      </c>
      <c r="Y5" s="204">
        <f>SUM(J5+T5+X5)</f>
        <v>1173</v>
      </c>
    </row>
    <row r="6" spans="1:25" s="95" customFormat="1" ht="15" customHeight="1" thickBot="1" x14ac:dyDescent="0.25">
      <c r="A6" s="101" t="s">
        <v>62</v>
      </c>
      <c r="B6" s="102"/>
      <c r="C6" s="102"/>
      <c r="D6" s="102"/>
      <c r="E6" s="102"/>
      <c r="F6" s="102"/>
      <c r="G6" s="188"/>
      <c r="H6" s="188"/>
      <c r="I6" s="188"/>
      <c r="J6" s="103"/>
      <c r="K6" s="113"/>
      <c r="L6" s="106"/>
      <c r="M6" s="102"/>
      <c r="N6" s="102"/>
      <c r="O6" s="102"/>
      <c r="P6" s="102"/>
      <c r="Q6" s="191"/>
      <c r="R6" s="191"/>
      <c r="S6" s="188"/>
      <c r="T6" s="103"/>
      <c r="U6" s="103"/>
      <c r="V6" s="103"/>
      <c r="W6" s="104"/>
      <c r="X6" s="104"/>
      <c r="Y6" s="204"/>
    </row>
    <row r="7" spans="1:25" s="95" customFormat="1" ht="15" customHeight="1" thickBot="1" x14ac:dyDescent="0.25">
      <c r="A7" s="101" t="s">
        <v>63</v>
      </c>
      <c r="B7" s="102"/>
      <c r="C7" s="102"/>
      <c r="D7" s="102"/>
      <c r="E7" s="102"/>
      <c r="F7" s="102"/>
      <c r="G7" s="188"/>
      <c r="H7" s="188"/>
      <c r="I7" s="188"/>
      <c r="J7" s="103"/>
      <c r="K7" s="113"/>
      <c r="L7" s="106"/>
      <c r="M7" s="102"/>
      <c r="N7" s="102"/>
      <c r="O7" s="102"/>
      <c r="P7" s="102"/>
      <c r="Q7" s="191"/>
      <c r="R7" s="191"/>
      <c r="S7" s="188"/>
      <c r="T7" s="103"/>
      <c r="U7" s="103"/>
      <c r="V7" s="103"/>
      <c r="W7" s="104"/>
      <c r="X7" s="104"/>
      <c r="Y7" s="204"/>
    </row>
    <row r="8" spans="1:25" s="95" customFormat="1" ht="15" customHeight="1" thickBot="1" x14ac:dyDescent="0.25">
      <c r="A8" s="101" t="s">
        <v>64</v>
      </c>
      <c r="B8" s="102"/>
      <c r="C8" s="102"/>
      <c r="D8" s="102"/>
      <c r="E8" s="102"/>
      <c r="F8" s="102"/>
      <c r="G8" s="196"/>
      <c r="H8" s="196"/>
      <c r="I8" s="196"/>
      <c r="J8" s="103"/>
      <c r="K8" s="113"/>
      <c r="L8" s="131"/>
      <c r="M8" s="130"/>
      <c r="N8" s="130"/>
      <c r="O8" s="130"/>
      <c r="P8" s="130"/>
      <c r="Q8" s="197"/>
      <c r="R8" s="197"/>
      <c r="S8" s="196"/>
      <c r="T8" s="103"/>
      <c r="U8" s="103"/>
      <c r="V8" s="103"/>
      <c r="W8" s="104"/>
      <c r="X8" s="104"/>
      <c r="Y8" s="204"/>
    </row>
    <row r="9" spans="1:25" s="95" customFormat="1" ht="15" customHeight="1" thickBot="1" x14ac:dyDescent="0.25">
      <c r="A9" s="101" t="s">
        <v>65</v>
      </c>
      <c r="B9" s="105"/>
      <c r="C9" s="105"/>
      <c r="D9" s="105"/>
      <c r="E9" s="105"/>
      <c r="F9" s="105"/>
      <c r="G9" s="191"/>
      <c r="H9" s="191"/>
      <c r="I9" s="191"/>
      <c r="J9" s="103"/>
      <c r="K9" s="113"/>
      <c r="L9" s="108"/>
      <c r="M9" s="105"/>
      <c r="N9" s="105"/>
      <c r="O9" s="105"/>
      <c r="P9" s="105"/>
      <c r="Q9" s="191"/>
      <c r="R9" s="191"/>
      <c r="S9" s="191"/>
      <c r="T9" s="103"/>
      <c r="U9" s="103"/>
      <c r="V9" s="103"/>
      <c r="W9" s="104"/>
      <c r="X9" s="104"/>
      <c r="Y9" s="204"/>
    </row>
    <row r="10" spans="1:25" s="95" customFormat="1" ht="15" customHeight="1" thickBot="1" x14ac:dyDescent="0.25">
      <c r="A10" s="101" t="s">
        <v>66</v>
      </c>
      <c r="B10" s="105"/>
      <c r="C10" s="105"/>
      <c r="D10" s="105"/>
      <c r="E10" s="105"/>
      <c r="F10" s="105"/>
      <c r="G10" s="191"/>
      <c r="H10" s="191"/>
      <c r="I10" s="191"/>
      <c r="J10" s="103"/>
      <c r="K10" s="113"/>
      <c r="L10" s="108"/>
      <c r="M10" s="105"/>
      <c r="N10" s="105"/>
      <c r="O10" s="105"/>
      <c r="P10" s="105"/>
      <c r="Q10" s="191"/>
      <c r="R10" s="191"/>
      <c r="S10" s="191"/>
      <c r="T10" s="103"/>
      <c r="U10" s="103"/>
      <c r="V10" s="103"/>
      <c r="W10" s="104"/>
      <c r="X10" s="104"/>
      <c r="Y10" s="204"/>
    </row>
    <row r="11" spans="1:25" s="95" customFormat="1" ht="15" customHeight="1" thickBot="1" x14ac:dyDescent="0.25">
      <c r="A11" s="101" t="s">
        <v>67</v>
      </c>
      <c r="B11" s="102"/>
      <c r="C11" s="102"/>
      <c r="D11" s="102"/>
      <c r="E11" s="102"/>
      <c r="F11" s="102"/>
      <c r="G11" s="188"/>
      <c r="H11" s="188"/>
      <c r="I11" s="188"/>
      <c r="J11" s="103"/>
      <c r="K11" s="113"/>
      <c r="L11" s="106"/>
      <c r="M11" s="102"/>
      <c r="N11" s="102"/>
      <c r="O11" s="102"/>
      <c r="P11" s="102"/>
      <c r="Q11" s="188"/>
      <c r="R11" s="188"/>
      <c r="S11" s="188"/>
      <c r="T11" s="103"/>
      <c r="U11" s="103"/>
      <c r="V11" s="103"/>
      <c r="W11" s="104"/>
      <c r="X11" s="104"/>
      <c r="Y11" s="204"/>
    </row>
    <row r="12" spans="1:25" s="95" customFormat="1" ht="15" customHeight="1" thickBot="1" x14ac:dyDescent="0.25">
      <c r="A12" s="101" t="s">
        <v>68</v>
      </c>
      <c r="B12" s="102"/>
      <c r="C12" s="102"/>
      <c r="D12" s="102"/>
      <c r="E12" s="102"/>
      <c r="F12" s="102"/>
      <c r="G12" s="188"/>
      <c r="H12" s="188"/>
      <c r="I12" s="188"/>
      <c r="J12" s="103"/>
      <c r="K12" s="113"/>
      <c r="L12" s="106"/>
      <c r="M12" s="102"/>
      <c r="N12" s="102"/>
      <c r="O12" s="102"/>
      <c r="P12" s="102"/>
      <c r="Q12" s="191"/>
      <c r="R12" s="191"/>
      <c r="S12" s="188"/>
      <c r="T12" s="103"/>
      <c r="U12" s="103"/>
      <c r="V12" s="103"/>
      <c r="W12" s="104"/>
      <c r="X12" s="104"/>
      <c r="Y12" s="204"/>
    </row>
    <row r="13" spans="1:25" s="95" customFormat="1" ht="15" customHeight="1" thickBot="1" x14ac:dyDescent="0.25">
      <c r="A13" s="101" t="s">
        <v>74</v>
      </c>
      <c r="B13" s="102"/>
      <c r="C13" s="102"/>
      <c r="D13" s="102"/>
      <c r="E13" s="102"/>
      <c r="F13" s="102"/>
      <c r="G13" s="188"/>
      <c r="H13" s="188"/>
      <c r="I13" s="188"/>
      <c r="J13" s="103"/>
      <c r="K13" s="113"/>
      <c r="L13" s="106"/>
      <c r="M13" s="102"/>
      <c r="N13" s="102"/>
      <c r="O13" s="102"/>
      <c r="P13" s="102"/>
      <c r="Q13" s="191"/>
      <c r="R13" s="191"/>
      <c r="S13" s="188"/>
      <c r="T13" s="103"/>
      <c r="U13" s="103"/>
      <c r="V13" s="103"/>
      <c r="W13" s="104"/>
      <c r="X13" s="104"/>
      <c r="Y13" s="204"/>
    </row>
    <row r="14" spans="1:25" s="95" customFormat="1" ht="15" customHeight="1" thickBot="1" x14ac:dyDescent="0.25">
      <c r="A14" s="101" t="s">
        <v>75</v>
      </c>
      <c r="B14" s="181"/>
      <c r="C14" s="181"/>
      <c r="D14" s="181"/>
      <c r="E14" s="181"/>
      <c r="F14" s="181"/>
      <c r="G14" s="194"/>
      <c r="H14" s="194"/>
      <c r="I14" s="194"/>
      <c r="J14" s="103"/>
      <c r="K14" s="133"/>
      <c r="L14" s="182"/>
      <c r="M14" s="181"/>
      <c r="N14" s="102"/>
      <c r="O14" s="181"/>
      <c r="P14" s="181"/>
      <c r="Q14" s="195"/>
      <c r="R14" s="195"/>
      <c r="S14" s="194"/>
      <c r="T14" s="103"/>
      <c r="U14" s="103"/>
      <c r="V14" s="103"/>
      <c r="W14" s="104"/>
      <c r="X14" s="104"/>
      <c r="Y14" s="204"/>
    </row>
    <row r="15" spans="1:25" s="95" customFormat="1" ht="15" customHeight="1" thickBot="1" x14ac:dyDescent="0.25">
      <c r="A15" s="101" t="s">
        <v>76</v>
      </c>
      <c r="B15" s="102"/>
      <c r="C15" s="102"/>
      <c r="D15" s="102"/>
      <c r="E15" s="102"/>
      <c r="F15" s="102"/>
      <c r="G15" s="188"/>
      <c r="H15" s="188"/>
      <c r="I15" s="188"/>
      <c r="J15" s="103"/>
      <c r="K15" s="113"/>
      <c r="L15" s="106"/>
      <c r="M15" s="102"/>
      <c r="N15" s="102"/>
      <c r="O15" s="102"/>
      <c r="P15" s="102"/>
      <c r="Q15" s="191"/>
      <c r="R15" s="191"/>
      <c r="S15" s="188"/>
      <c r="T15" s="103"/>
      <c r="U15" s="103"/>
      <c r="V15" s="103"/>
      <c r="W15" s="104"/>
      <c r="X15" s="104"/>
      <c r="Y15" s="204"/>
    </row>
    <row r="16" spans="1:25" s="95" customFormat="1" ht="15" customHeight="1" x14ac:dyDescent="0.2">
      <c r="A16" s="101" t="s">
        <v>77</v>
      </c>
      <c r="B16" s="102"/>
      <c r="C16" s="102"/>
      <c r="D16" s="102"/>
      <c r="E16" s="102"/>
      <c r="F16" s="102"/>
      <c r="G16" s="188"/>
      <c r="H16" s="188"/>
      <c r="I16" s="188"/>
      <c r="J16" s="103"/>
      <c r="K16" s="113"/>
      <c r="L16" s="106"/>
      <c r="M16" s="102"/>
      <c r="N16" s="102"/>
      <c r="O16" s="102"/>
      <c r="P16" s="102"/>
      <c r="Q16" s="191"/>
      <c r="R16" s="191"/>
      <c r="S16" s="188"/>
      <c r="T16" s="103"/>
      <c r="U16" s="103"/>
      <c r="V16" s="103"/>
      <c r="W16" s="104"/>
      <c r="X16" s="104"/>
      <c r="Y16" s="204"/>
    </row>
    <row r="17" spans="1:25" s="95" customFormat="1" ht="15" customHeight="1" x14ac:dyDescent="0.2">
      <c r="A17" s="101" t="s">
        <v>78</v>
      </c>
      <c r="B17" s="102"/>
      <c r="C17" s="102"/>
      <c r="D17" s="102"/>
      <c r="E17" s="102"/>
      <c r="F17" s="102"/>
      <c r="G17" s="188"/>
      <c r="H17" s="188"/>
      <c r="I17" s="188"/>
      <c r="J17" s="103"/>
      <c r="K17" s="113"/>
      <c r="L17" s="106"/>
      <c r="M17" s="102"/>
      <c r="N17" s="102"/>
      <c r="O17" s="102"/>
      <c r="P17" s="102"/>
      <c r="Q17" s="191"/>
      <c r="R17" s="191"/>
      <c r="S17" s="188"/>
      <c r="T17" s="103"/>
      <c r="U17" s="103"/>
      <c r="V17" s="103"/>
      <c r="W17" s="104"/>
      <c r="X17" s="104"/>
      <c r="Y17" s="193"/>
    </row>
    <row r="18" spans="1:25" s="95" customFormat="1" ht="15" customHeight="1" x14ac:dyDescent="0.2">
      <c r="A18" s="101" t="s">
        <v>79</v>
      </c>
      <c r="B18" s="102"/>
      <c r="C18" s="102"/>
      <c r="D18" s="102"/>
      <c r="E18" s="102"/>
      <c r="F18" s="102"/>
      <c r="G18" s="188"/>
      <c r="H18" s="188"/>
      <c r="I18" s="188"/>
      <c r="J18" s="103"/>
      <c r="K18" s="113"/>
      <c r="L18" s="106"/>
      <c r="M18" s="102"/>
      <c r="N18" s="102"/>
      <c r="O18" s="102"/>
      <c r="P18" s="102"/>
      <c r="Q18" s="191"/>
      <c r="R18" s="191"/>
      <c r="S18" s="188"/>
      <c r="T18" s="103"/>
      <c r="U18" s="103"/>
      <c r="V18" s="103"/>
      <c r="W18" s="104"/>
      <c r="X18" s="104"/>
      <c r="Y18" s="193"/>
    </row>
    <row r="19" spans="1:25" s="95" customFormat="1" ht="15" customHeight="1" x14ac:dyDescent="0.2">
      <c r="A19" s="101" t="s">
        <v>80</v>
      </c>
      <c r="B19" s="102"/>
      <c r="C19" s="102"/>
      <c r="D19" s="102"/>
      <c r="E19" s="102"/>
      <c r="F19" s="102"/>
      <c r="G19" s="188"/>
      <c r="H19" s="188"/>
      <c r="I19" s="188"/>
      <c r="J19" s="103"/>
      <c r="K19" s="113"/>
      <c r="L19" s="106"/>
      <c r="M19" s="102"/>
      <c r="N19" s="102"/>
      <c r="O19" s="102"/>
      <c r="P19" s="102"/>
      <c r="Q19" s="191"/>
      <c r="R19" s="191"/>
      <c r="S19" s="188"/>
      <c r="T19" s="103"/>
      <c r="U19" s="103"/>
      <c r="V19" s="103"/>
      <c r="W19" s="104"/>
      <c r="X19" s="104"/>
      <c r="Y19" s="193"/>
    </row>
    <row r="20" spans="1:25" s="95" customFormat="1" ht="15" customHeight="1" x14ac:dyDescent="0.2">
      <c r="A20" s="101" t="s">
        <v>81</v>
      </c>
      <c r="B20" s="102"/>
      <c r="C20" s="102"/>
      <c r="D20" s="102"/>
      <c r="E20" s="102"/>
      <c r="F20" s="102"/>
      <c r="G20" s="188"/>
      <c r="H20" s="188"/>
      <c r="I20" s="188"/>
      <c r="J20" s="103"/>
      <c r="K20" s="113"/>
      <c r="L20" s="106"/>
      <c r="M20" s="102"/>
      <c r="N20" s="102"/>
      <c r="O20" s="102"/>
      <c r="P20" s="102"/>
      <c r="Q20" s="191"/>
      <c r="R20" s="191"/>
      <c r="S20" s="188"/>
      <c r="T20" s="103"/>
      <c r="U20" s="103"/>
      <c r="V20" s="103"/>
      <c r="W20" s="104"/>
      <c r="X20" s="104"/>
      <c r="Y20" s="193"/>
    </row>
    <row r="21" spans="1:25" s="95" customFormat="1" ht="15" customHeight="1" x14ac:dyDescent="0.2">
      <c r="A21" s="101" t="s">
        <v>82</v>
      </c>
      <c r="B21" s="102"/>
      <c r="C21" s="102"/>
      <c r="D21" s="102"/>
      <c r="E21" s="102"/>
      <c r="F21" s="102"/>
      <c r="G21" s="188"/>
      <c r="H21" s="188"/>
      <c r="I21" s="188"/>
      <c r="J21" s="103"/>
      <c r="K21" s="113"/>
      <c r="L21" s="106"/>
      <c r="M21" s="102"/>
      <c r="N21" s="102"/>
      <c r="O21" s="102"/>
      <c r="P21" s="102"/>
      <c r="Q21" s="191"/>
      <c r="R21" s="191"/>
      <c r="S21" s="188"/>
      <c r="T21" s="103"/>
      <c r="U21" s="103"/>
      <c r="V21" s="103"/>
      <c r="W21" s="104"/>
      <c r="X21" s="104"/>
      <c r="Y21" s="193"/>
    </row>
    <row r="22" spans="1:25" s="95" customFormat="1" ht="15" customHeight="1" x14ac:dyDescent="0.2">
      <c r="A22" s="101" t="s">
        <v>83</v>
      </c>
      <c r="B22" s="103"/>
      <c r="C22" s="103"/>
      <c r="D22" s="103"/>
      <c r="E22" s="103"/>
      <c r="F22" s="103"/>
      <c r="G22" s="189"/>
      <c r="H22" s="189"/>
      <c r="I22" s="190"/>
      <c r="J22" s="103"/>
      <c r="K22" s="113"/>
      <c r="L22" s="107"/>
      <c r="M22" s="103"/>
      <c r="N22" s="103"/>
      <c r="O22" s="103"/>
      <c r="P22" s="103"/>
      <c r="Q22" s="189"/>
      <c r="R22" s="189"/>
      <c r="S22" s="190"/>
      <c r="T22" s="103"/>
      <c r="U22" s="103"/>
      <c r="V22" s="103"/>
      <c r="W22" s="104"/>
      <c r="X22" s="104"/>
      <c r="Y22" s="193"/>
    </row>
    <row r="23" spans="1:25" s="95" customFormat="1" ht="15" customHeight="1" x14ac:dyDescent="0.2">
      <c r="A23" s="101" t="s">
        <v>84</v>
      </c>
      <c r="B23" s="103"/>
      <c r="C23" s="103"/>
      <c r="D23" s="103"/>
      <c r="E23" s="103"/>
      <c r="F23" s="103"/>
      <c r="G23" s="189"/>
      <c r="H23" s="189"/>
      <c r="I23" s="190"/>
      <c r="J23" s="103"/>
      <c r="K23" s="113"/>
      <c r="L23" s="107"/>
      <c r="M23" s="103"/>
      <c r="N23" s="103"/>
      <c r="O23" s="103"/>
      <c r="P23" s="103"/>
      <c r="Q23" s="189"/>
      <c r="R23" s="189"/>
      <c r="S23" s="190"/>
      <c r="T23" s="103"/>
      <c r="U23" s="103"/>
      <c r="V23" s="103"/>
      <c r="W23" s="104"/>
      <c r="X23" s="104"/>
      <c r="Y23" s="193"/>
    </row>
    <row r="24" spans="1:25" s="95" customFormat="1" ht="15" customHeight="1" x14ac:dyDescent="0.2">
      <c r="A24" s="101" t="s">
        <v>85</v>
      </c>
      <c r="B24" s="103"/>
      <c r="C24" s="103"/>
      <c r="D24" s="103"/>
      <c r="E24" s="103"/>
      <c r="F24" s="103"/>
      <c r="G24" s="189"/>
      <c r="H24" s="189"/>
      <c r="I24" s="190"/>
      <c r="J24" s="103"/>
      <c r="K24" s="113"/>
      <c r="L24" s="107"/>
      <c r="M24" s="103"/>
      <c r="N24" s="103"/>
      <c r="O24" s="103"/>
      <c r="P24" s="103"/>
      <c r="Q24" s="189"/>
      <c r="R24" s="189"/>
      <c r="S24" s="190"/>
      <c r="T24" s="103"/>
      <c r="U24" s="103"/>
      <c r="V24" s="103"/>
      <c r="W24" s="104"/>
      <c r="X24" s="104"/>
      <c r="Y24" s="193"/>
    </row>
    <row r="25" spans="1:25" ht="15" customHeight="1" x14ac:dyDescent="0.2">
      <c r="A25" s="101" t="s">
        <v>86</v>
      </c>
      <c r="B25" s="102"/>
      <c r="C25" s="102"/>
      <c r="D25" s="102"/>
      <c r="E25" s="102"/>
      <c r="F25" s="102"/>
      <c r="G25" s="191"/>
      <c r="H25" s="191"/>
      <c r="I25" s="188"/>
      <c r="J25" s="103"/>
      <c r="K25" s="114"/>
      <c r="L25" s="108"/>
      <c r="M25" s="132"/>
      <c r="N25" s="132"/>
      <c r="O25" s="132"/>
      <c r="P25" s="132"/>
      <c r="Q25" s="195"/>
      <c r="R25" s="195"/>
      <c r="S25" s="195"/>
      <c r="T25" s="103"/>
      <c r="U25" s="103"/>
      <c r="V25" s="103"/>
      <c r="W25" s="104"/>
      <c r="X25" s="104"/>
      <c r="Y25" s="193"/>
    </row>
    <row r="26" spans="1:25" ht="15" customHeight="1" x14ac:dyDescent="0.2">
      <c r="A26" s="101" t="s">
        <v>87</v>
      </c>
      <c r="B26" s="105"/>
      <c r="C26" s="105"/>
      <c r="D26" s="105"/>
      <c r="E26" s="105"/>
      <c r="F26" s="105"/>
      <c r="G26" s="191"/>
      <c r="H26" s="191"/>
      <c r="I26" s="188"/>
      <c r="J26" s="103"/>
      <c r="K26" s="114"/>
      <c r="L26" s="110"/>
      <c r="M26" s="132"/>
      <c r="N26" s="132"/>
      <c r="O26" s="132"/>
      <c r="P26" s="132"/>
      <c r="Q26" s="195"/>
      <c r="R26" s="195"/>
      <c r="S26" s="195"/>
      <c r="T26" s="103"/>
      <c r="U26" s="103"/>
      <c r="V26" s="103"/>
      <c r="W26" s="104"/>
      <c r="X26" s="104"/>
      <c r="Y26" s="193"/>
    </row>
    <row r="27" spans="1:25" ht="15" customHeight="1" x14ac:dyDescent="0.2">
      <c r="A27" s="101" t="s">
        <v>88</v>
      </c>
      <c r="B27" s="105"/>
      <c r="C27" s="105"/>
      <c r="D27" s="105"/>
      <c r="E27" s="105"/>
      <c r="F27" s="105"/>
      <c r="G27" s="191"/>
      <c r="H27" s="191"/>
      <c r="I27" s="188"/>
      <c r="J27" s="103"/>
      <c r="K27" s="114"/>
      <c r="L27" s="110"/>
      <c r="M27" s="132"/>
      <c r="N27" s="132"/>
      <c r="O27" s="132"/>
      <c r="P27" s="132"/>
      <c r="Q27" s="195"/>
      <c r="R27" s="195"/>
      <c r="S27" s="195"/>
      <c r="T27" s="103"/>
      <c r="U27" s="103"/>
      <c r="V27" s="103"/>
      <c r="W27" s="104"/>
      <c r="X27" s="104"/>
      <c r="Y27" s="193"/>
    </row>
    <row r="28" spans="1:25" ht="15" customHeight="1" x14ac:dyDescent="0.2">
      <c r="A28" s="101" t="s">
        <v>89</v>
      </c>
      <c r="B28" s="105"/>
      <c r="C28" s="105"/>
      <c r="D28" s="105"/>
      <c r="E28" s="105"/>
      <c r="F28" s="105"/>
      <c r="G28" s="191"/>
      <c r="H28" s="191"/>
      <c r="I28" s="188"/>
      <c r="J28" s="103"/>
      <c r="K28" s="114"/>
      <c r="L28" s="110"/>
      <c r="M28" s="132"/>
      <c r="N28" s="132"/>
      <c r="O28" s="132"/>
      <c r="P28" s="132"/>
      <c r="Q28" s="195"/>
      <c r="R28" s="195"/>
      <c r="S28" s="195"/>
      <c r="T28" s="103"/>
      <c r="U28" s="103"/>
      <c r="V28" s="103"/>
      <c r="W28" s="104"/>
      <c r="X28" s="104"/>
      <c r="Y28" s="193"/>
    </row>
    <row r="29" spans="1:25" ht="15" customHeight="1" x14ac:dyDescent="0.2">
      <c r="A29" s="101" t="s">
        <v>90</v>
      </c>
      <c r="B29" s="105"/>
      <c r="C29" s="105"/>
      <c r="D29" s="105"/>
      <c r="E29" s="105"/>
      <c r="F29" s="105"/>
      <c r="G29" s="191"/>
      <c r="H29" s="191"/>
      <c r="I29" s="188"/>
      <c r="J29" s="103"/>
      <c r="K29" s="114"/>
      <c r="L29" s="110"/>
      <c r="M29" s="132"/>
      <c r="N29" s="132"/>
      <c r="O29" s="132"/>
      <c r="P29" s="132"/>
      <c r="Q29" s="195"/>
      <c r="R29" s="195"/>
      <c r="S29" s="195"/>
      <c r="T29" s="103"/>
      <c r="U29" s="103"/>
      <c r="V29" s="103"/>
      <c r="W29" s="104"/>
      <c r="X29" s="104"/>
      <c r="Y29" s="193"/>
    </row>
    <row r="30" spans="1:25" ht="15" customHeight="1" x14ac:dyDescent="0.2">
      <c r="A30" s="101" t="s">
        <v>91</v>
      </c>
      <c r="B30" s="105"/>
      <c r="C30" s="105"/>
      <c r="D30" s="105"/>
      <c r="E30" s="105"/>
      <c r="F30" s="105"/>
      <c r="G30" s="191"/>
      <c r="H30" s="191"/>
      <c r="I30" s="188"/>
      <c r="J30" s="103"/>
      <c r="K30" s="114"/>
      <c r="L30" s="110"/>
      <c r="M30" s="132"/>
      <c r="N30" s="132"/>
      <c r="O30" s="132"/>
      <c r="P30" s="132"/>
      <c r="Q30" s="195"/>
      <c r="R30" s="195"/>
      <c r="S30" s="195"/>
      <c r="T30" s="103"/>
      <c r="U30" s="103"/>
      <c r="V30" s="103"/>
      <c r="W30" s="104"/>
      <c r="X30" s="104"/>
      <c r="Y30" s="193"/>
    </row>
    <row r="31" spans="1:25" ht="15" customHeight="1" x14ac:dyDescent="0.2">
      <c r="A31" s="101" t="s">
        <v>92</v>
      </c>
      <c r="B31" s="105"/>
      <c r="C31" s="105"/>
      <c r="D31" s="105"/>
      <c r="E31" s="105"/>
      <c r="F31" s="105"/>
      <c r="G31" s="191"/>
      <c r="H31" s="191"/>
      <c r="I31" s="188"/>
      <c r="J31" s="103"/>
      <c r="K31" s="114"/>
      <c r="L31" s="110"/>
      <c r="M31" s="132"/>
      <c r="N31" s="132"/>
      <c r="O31" s="132"/>
      <c r="P31" s="132"/>
      <c r="Q31" s="195"/>
      <c r="R31" s="195"/>
      <c r="S31" s="195"/>
      <c r="T31" s="103"/>
      <c r="U31" s="103"/>
      <c r="V31" s="103"/>
      <c r="W31" s="104"/>
      <c r="X31" s="104"/>
      <c r="Y31" s="193"/>
    </row>
    <row r="32" spans="1:25" ht="15" customHeight="1" thickBot="1" x14ac:dyDescent="0.25">
      <c r="A32" s="129" t="s">
        <v>93</v>
      </c>
      <c r="B32" s="105"/>
      <c r="C32" s="105"/>
      <c r="D32" s="105"/>
      <c r="E32" s="105"/>
      <c r="F32" s="105"/>
      <c r="G32" s="191"/>
      <c r="H32" s="191"/>
      <c r="I32" s="188"/>
      <c r="J32" s="103"/>
      <c r="K32" s="115"/>
      <c r="L32" s="110"/>
      <c r="M32" s="132"/>
      <c r="N32" s="132"/>
      <c r="O32" s="132"/>
      <c r="P32" s="132"/>
      <c r="Q32" s="195"/>
      <c r="R32" s="195"/>
      <c r="S32" s="195"/>
      <c r="T32" s="103"/>
      <c r="U32" s="103"/>
      <c r="V32" s="103"/>
      <c r="W32" s="104"/>
      <c r="X32" s="104"/>
      <c r="Y32" s="193"/>
    </row>
    <row r="33" spans="1:25" ht="15" customHeight="1" x14ac:dyDescent="0.2">
      <c r="A33" s="116"/>
      <c r="B33" s="117"/>
      <c r="C33" s="117"/>
      <c r="D33" s="117"/>
      <c r="E33" s="117"/>
      <c r="F33" s="117"/>
      <c r="G33" s="117"/>
      <c r="H33" s="117"/>
      <c r="I33" s="117"/>
      <c r="J33" s="118"/>
      <c r="K33" s="119"/>
      <c r="L33" s="119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21"/>
    </row>
    <row r="34" spans="1:25" ht="15" customHeight="1" thickBot="1" x14ac:dyDescent="0.25">
      <c r="A34" s="408" t="s">
        <v>15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10"/>
      <c r="L34" s="410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1"/>
    </row>
    <row r="35" spans="1:25" ht="15" customHeight="1" x14ac:dyDescent="0.2">
      <c r="A35" s="412" t="s">
        <v>12</v>
      </c>
      <c r="B35" s="111" t="s">
        <v>7</v>
      </c>
      <c r="C35" s="91" t="s">
        <v>6</v>
      </c>
      <c r="D35" s="403" t="s">
        <v>0</v>
      </c>
      <c r="E35" s="403" t="s">
        <v>4</v>
      </c>
      <c r="F35" s="403" t="s">
        <v>1</v>
      </c>
      <c r="G35" s="91" t="s">
        <v>5</v>
      </c>
      <c r="H35" s="91" t="s">
        <v>5</v>
      </c>
      <c r="I35" s="91" t="s">
        <v>5</v>
      </c>
      <c r="J35" s="406" t="s">
        <v>69</v>
      </c>
      <c r="K35" s="202"/>
      <c r="L35" s="111" t="s">
        <v>7</v>
      </c>
      <c r="M35" s="91" t="s">
        <v>6</v>
      </c>
      <c r="N35" s="403" t="s">
        <v>0</v>
      </c>
      <c r="O35" s="403" t="s">
        <v>4</v>
      </c>
      <c r="P35" s="403" t="s">
        <v>1</v>
      </c>
      <c r="Q35" s="91" t="s">
        <v>5</v>
      </c>
      <c r="R35" s="91" t="s">
        <v>5</v>
      </c>
      <c r="S35" s="91" t="s">
        <v>5</v>
      </c>
      <c r="T35" s="92" t="s">
        <v>2</v>
      </c>
      <c r="U35" s="413" t="s">
        <v>45</v>
      </c>
      <c r="V35" s="414"/>
      <c r="W35" s="415"/>
      <c r="X35" s="412" t="s">
        <v>8</v>
      </c>
      <c r="Y35" s="94" t="s">
        <v>70</v>
      </c>
    </row>
    <row r="36" spans="1:25" ht="15" customHeight="1" thickBot="1" x14ac:dyDescent="0.25">
      <c r="A36" s="404"/>
      <c r="B36" s="141" t="s">
        <v>16</v>
      </c>
      <c r="C36" s="142" t="s">
        <v>16</v>
      </c>
      <c r="D36" s="405"/>
      <c r="E36" s="405"/>
      <c r="F36" s="405"/>
      <c r="G36" s="142">
        <v>1</v>
      </c>
      <c r="H36" s="142">
        <v>2</v>
      </c>
      <c r="I36" s="142">
        <v>3</v>
      </c>
      <c r="J36" s="407"/>
      <c r="K36" s="203"/>
      <c r="L36" s="141" t="s">
        <v>16</v>
      </c>
      <c r="M36" s="142" t="s">
        <v>16</v>
      </c>
      <c r="N36" s="405"/>
      <c r="O36" s="405"/>
      <c r="P36" s="405"/>
      <c r="Q36" s="142">
        <v>1</v>
      </c>
      <c r="R36" s="142">
        <v>2</v>
      </c>
      <c r="S36" s="142">
        <v>3</v>
      </c>
      <c r="T36" s="143" t="s">
        <v>72</v>
      </c>
      <c r="U36" s="416"/>
      <c r="V36" s="417"/>
      <c r="W36" s="418"/>
      <c r="X36" s="405"/>
      <c r="Y36" s="145" t="s">
        <v>71</v>
      </c>
    </row>
    <row r="37" spans="1:25" ht="15" customHeight="1" x14ac:dyDescent="0.2">
      <c r="A37" s="138" t="s">
        <v>9</v>
      </c>
      <c r="B37" s="146" t="str">
        <f>('Doubles Div. D 0-300'!B3:B3)</f>
        <v>Baker</v>
      </c>
      <c r="C37" s="147" t="str">
        <f>('Doubles Div. D 0-300'!C3:C3)</f>
        <v>Maribeth</v>
      </c>
      <c r="D37" s="147">
        <f>('Doubles Div. D 0-300'!D3:D3)</f>
        <v>0</v>
      </c>
      <c r="E37" s="147">
        <f>('Doubles Div. D 0-300'!E3:E3)</f>
        <v>0</v>
      </c>
      <c r="F37" s="147">
        <f>('Doubles Div. D 0-300'!F3:F3)</f>
        <v>137</v>
      </c>
      <c r="G37" s="147">
        <f>('Doubles Div. D 0-300'!G3:G3)</f>
        <v>193</v>
      </c>
      <c r="H37" s="147">
        <f>('Doubles Div. D 0-300'!H3:H3)</f>
        <v>162</v>
      </c>
      <c r="I37" s="147">
        <f>('Doubles Div. D 0-300'!I3:I3)</f>
        <v>145</v>
      </c>
      <c r="J37" s="147">
        <f>('Doubles Div. D 0-300'!J3:J3)</f>
        <v>500</v>
      </c>
      <c r="K37" s="147"/>
      <c r="L37" s="148" t="str">
        <f>('Doubles Div. D 0-300'!L3:L3)</f>
        <v>Baker</v>
      </c>
      <c r="M37" s="148" t="str">
        <f>('Doubles Div. D 0-300'!M3:M3)</f>
        <v>Jason</v>
      </c>
      <c r="N37" s="148">
        <f>('Doubles Div. D 0-300'!N3:N3)</f>
        <v>0</v>
      </c>
      <c r="O37" s="148">
        <f>('Doubles Div. D 0-300'!O3:O3)</f>
        <v>0</v>
      </c>
      <c r="P37" s="148">
        <f>('Doubles Div. D 0-300'!P3:P3)</f>
        <v>163</v>
      </c>
      <c r="Q37" s="148">
        <f>('Doubles Div. D 0-300'!Q3:Q3)</f>
        <v>172</v>
      </c>
      <c r="R37" s="148">
        <f>('Doubles Div. D 0-300'!R3:R3)</f>
        <v>188</v>
      </c>
      <c r="S37" s="148">
        <f>('Doubles Div. D 0-300'!S3:S3)</f>
        <v>168</v>
      </c>
      <c r="T37" s="148">
        <f>('Doubles Div. D 0-300'!T3:T3)</f>
        <v>528</v>
      </c>
      <c r="U37" s="148">
        <f>('Doubles Div. D 0-300'!U3:U3)</f>
        <v>0</v>
      </c>
      <c r="V37" s="148">
        <f>('Doubles Div. D 0-300'!V3:V3)</f>
        <v>0</v>
      </c>
      <c r="W37" s="148">
        <f>('Doubles Div. D 0-300'!W3:W3)</f>
        <v>0</v>
      </c>
      <c r="X37" s="148">
        <f>('Doubles Div. D 0-300'!X3:X3)</f>
        <v>288</v>
      </c>
      <c r="Y37" s="149">
        <f>('Doubles Div. D 0-300'!Y3:Y3)</f>
        <v>1316</v>
      </c>
    </row>
    <row r="38" spans="1:25" ht="15" customHeight="1" x14ac:dyDescent="0.2">
      <c r="A38" s="220" t="s">
        <v>10</v>
      </c>
      <c r="B38" s="221" t="str">
        <f>('Doubles Div. D 0-300'!B4:B4)</f>
        <v>Barnes</v>
      </c>
      <c r="C38" s="222" t="str">
        <f>('Doubles Div. D 0-300'!C4:C4)</f>
        <v>Kyle</v>
      </c>
      <c r="D38" s="222">
        <f>('Doubles Div. D 0-300'!D4:D4)</f>
        <v>0</v>
      </c>
      <c r="E38" s="222">
        <f>('Doubles Div. D 0-300'!E4:E4)</f>
        <v>0</v>
      </c>
      <c r="F38" s="222">
        <f>('Doubles Div. D 0-300'!F4:F4)</f>
        <v>138</v>
      </c>
      <c r="G38" s="222">
        <f>('Doubles Div. D 0-300'!G4:G4)</f>
        <v>176</v>
      </c>
      <c r="H38" s="222">
        <f>('Doubles Div. D 0-300'!H4:H4)</f>
        <v>201</v>
      </c>
      <c r="I38" s="222">
        <f>('Doubles Div. D 0-300'!I4:I4)</f>
        <v>139</v>
      </c>
      <c r="J38" s="222">
        <f>('Doubles Div. D 0-300'!J4:J4)</f>
        <v>516</v>
      </c>
      <c r="K38" s="223"/>
      <c r="L38" s="224" t="str">
        <f>('Doubles Div. D 0-300'!L4:L4)</f>
        <v>Barnes</v>
      </c>
      <c r="M38" s="224" t="str">
        <f>('Doubles Div. D 0-300'!M4:M4)</f>
        <v>Cynthia</v>
      </c>
      <c r="N38" s="224">
        <f>('Doubles Div. D 0-300'!N4:N4)</f>
        <v>0</v>
      </c>
      <c r="O38" s="224">
        <f>('Doubles Div. D 0-300'!O4:O4)</f>
        <v>0</v>
      </c>
      <c r="P38" s="224">
        <f>('Doubles Div. D 0-300'!P4:P4)</f>
        <v>130</v>
      </c>
      <c r="Q38" s="224">
        <f>('Doubles Div. D 0-300'!Q4:Q4)</f>
        <v>128</v>
      </c>
      <c r="R38" s="224">
        <f>('Doubles Div. D 0-300'!R4:R4)</f>
        <v>110</v>
      </c>
      <c r="S38" s="224">
        <f>('Doubles Div. D 0-300'!S4:S4)</f>
        <v>100</v>
      </c>
      <c r="T38" s="224">
        <f>('Doubles Div. D 0-300'!T4:T4)</f>
        <v>338</v>
      </c>
      <c r="U38" s="224">
        <f>('Doubles Div. D 0-300'!U4:U4)</f>
        <v>0</v>
      </c>
      <c r="V38" s="224">
        <f>('Doubles Div. D 0-300'!V4:V4)</f>
        <v>0</v>
      </c>
      <c r="W38" s="224">
        <f>('Doubles Div. D 0-300'!W4:W4)</f>
        <v>0</v>
      </c>
      <c r="X38" s="224">
        <f>('Doubles Div. D 0-300'!X4:X4)</f>
        <v>363</v>
      </c>
      <c r="Y38" s="225">
        <f>('Doubles Div. D 0-300'!Y4:Y4)</f>
        <v>1217</v>
      </c>
    </row>
    <row r="39" spans="1:25" ht="15" customHeight="1" thickBot="1" x14ac:dyDescent="0.25">
      <c r="A39" s="140" t="s">
        <v>11</v>
      </c>
      <c r="B39" s="152" t="str">
        <f>('Doubles Div. D 0-300'!B5:B5)</f>
        <v>Cron</v>
      </c>
      <c r="C39" s="153" t="str">
        <f>('Doubles Div. D 0-300'!C5:C5)</f>
        <v>Alex</v>
      </c>
      <c r="D39" s="153">
        <f>('Doubles Div. D 0-300'!D5:D5)</f>
        <v>0</v>
      </c>
      <c r="E39" s="153">
        <f>('Doubles Div. D 0-300'!E5:E5)</f>
        <v>0</v>
      </c>
      <c r="F39" s="153">
        <f>('Doubles Div. D 0-300'!F5:F5)</f>
        <v>143</v>
      </c>
      <c r="G39" s="153">
        <f>('Doubles Div. D 0-300'!G5:G5)</f>
        <v>129</v>
      </c>
      <c r="H39" s="153">
        <f>('Doubles Div. D 0-300'!H5:H5)</f>
        <v>153</v>
      </c>
      <c r="I39" s="153">
        <f>('Doubles Div. D 0-300'!I5:I5)</f>
        <v>132</v>
      </c>
      <c r="J39" s="153">
        <f>('Doubles Div. D 0-300'!J5:J5)</f>
        <v>414</v>
      </c>
      <c r="K39" s="154"/>
      <c r="L39" s="155" t="str">
        <f>('Doubles Div. D 0-300'!L5:L5)</f>
        <v>Robinson</v>
      </c>
      <c r="M39" s="155" t="str">
        <f>('Doubles Div. D 0-300'!M5:M5)</f>
        <v>Aaron</v>
      </c>
      <c r="N39" s="155">
        <f>('Doubles Div. D 0-300'!N5:N5)</f>
        <v>0</v>
      </c>
      <c r="O39" s="155">
        <f>('Doubles Div. D 0-300'!O5:O5)</f>
        <v>0</v>
      </c>
      <c r="P39" s="155">
        <f>('Doubles Div. D 0-300'!P5:P5)</f>
        <v>143</v>
      </c>
      <c r="Q39" s="155">
        <f>('Doubles Div. D 0-300'!Q5:Q5)</f>
        <v>134</v>
      </c>
      <c r="R39" s="155">
        <f>('Doubles Div. D 0-300'!R5:R5)</f>
        <v>165</v>
      </c>
      <c r="S39" s="155">
        <f>('Doubles Div. D 0-300'!S5:S5)</f>
        <v>139</v>
      </c>
      <c r="T39" s="155">
        <f>('Doubles Div. D 0-300'!T5:T5)</f>
        <v>438</v>
      </c>
      <c r="U39" s="155">
        <f>('Doubles Div. D 0-300'!U5:U5)</f>
        <v>0</v>
      </c>
      <c r="V39" s="155">
        <f>('Doubles Div. D 0-300'!V5:V5)</f>
        <v>0</v>
      </c>
      <c r="W39" s="155">
        <f>('Doubles Div. D 0-300'!W5:W5)</f>
        <v>0</v>
      </c>
      <c r="X39" s="155">
        <f>('Doubles Div. D 0-300'!X5:X5)</f>
        <v>321</v>
      </c>
      <c r="Y39" s="156">
        <f>('Doubles Div. D 0-300'!Y5:Y5)</f>
        <v>1173</v>
      </c>
    </row>
  </sheetData>
  <autoFilter ref="B1:Y5">
    <filterColumn colId="19" showButton="0"/>
    <filterColumn colId="20" showButton="0"/>
    <sortState ref="B4:Y5">
      <sortCondition descending="1" ref="Y3:Y5"/>
    </sortState>
  </autoFilter>
  <mergeCells count="25">
    <mergeCell ref="Y1:Y2"/>
    <mergeCell ref="U1:W2"/>
    <mergeCell ref="F1:F2"/>
    <mergeCell ref="L1:L2"/>
    <mergeCell ref="M1:M2"/>
    <mergeCell ref="P1:P2"/>
    <mergeCell ref="T1:T2"/>
    <mergeCell ref="N1:N2"/>
    <mergeCell ref="O1:O2"/>
    <mergeCell ref="B1:B2"/>
    <mergeCell ref="C1:C2"/>
    <mergeCell ref="J1:J2"/>
    <mergeCell ref="A35:A36"/>
    <mergeCell ref="E1:E2"/>
    <mergeCell ref="D1:D2"/>
    <mergeCell ref="N35:N36"/>
    <mergeCell ref="A34:Y34"/>
    <mergeCell ref="D35:D36"/>
    <mergeCell ref="E35:E36"/>
    <mergeCell ref="F35:F36"/>
    <mergeCell ref="J35:J36"/>
    <mergeCell ref="X35:X36"/>
    <mergeCell ref="O35:O36"/>
    <mergeCell ref="P35:P36"/>
    <mergeCell ref="U35:W36"/>
  </mergeCells>
  <phoneticPr fontId="0" type="noConversion"/>
  <printOptions horizontalCentered="1"/>
  <pageMargins left="0" right="0" top="0.75" bottom="1" header="0" footer="0"/>
  <pageSetup paperSize="5" scale="81" orientation="landscape" r:id="rId1"/>
  <headerFooter alignWithMargins="0">
    <oddHeader>&amp;L&amp;12Suburban Bowlerama, York, PA&amp;C&amp;12 2016 Keystone State Games&amp;R&amp;12Doubles Round</oddHeader>
    <oddFooter>&amp;L&amp;12Printed &amp;D
Time &amp;T&amp;C&amp;"Arial,Bold Italic"&amp;12 &amp;"Arial,Bold"&amp;16Doubles
Division D
0-300&amp;R&amp;12Page &amp;P</oddFooter>
  </headerFooter>
  <ignoredErrors>
    <ignoredError sqref="B37:Y39" emptyCellReference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Layout" zoomScaleNormal="100" workbookViewId="0">
      <selection activeCell="B3" sqref="B3"/>
    </sheetView>
  </sheetViews>
  <sheetFormatPr defaultRowHeight="15" x14ac:dyDescent="0.2"/>
  <cols>
    <col min="1" max="1" width="4" style="53" customWidth="1"/>
    <col min="2" max="3" width="14.42578125" style="3" customWidth="1"/>
    <col min="4" max="4" width="15.85546875" style="3" customWidth="1"/>
    <col min="5" max="5" width="6.28515625" style="3" customWidth="1"/>
    <col min="6" max="6" width="9.7109375" style="3" customWidth="1"/>
    <col min="7" max="9" width="9.7109375" style="53" customWidth="1"/>
    <col min="10" max="12" width="8.7109375" style="3" hidden="1" customWidth="1"/>
    <col min="13" max="13" width="7.7109375" style="3" hidden="1" customWidth="1"/>
    <col min="14" max="14" width="8.5703125" style="3" hidden="1" customWidth="1"/>
    <col min="15" max="15" width="9.5703125" style="53" hidden="1" customWidth="1"/>
    <col min="16" max="16384" width="9.140625" style="2"/>
  </cols>
  <sheetData>
    <row r="1" spans="1:18" ht="15.75" customHeight="1" x14ac:dyDescent="0.25"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199" t="s">
        <v>5</v>
      </c>
      <c r="K1" s="324" t="s">
        <v>44</v>
      </c>
      <c r="L1" s="325"/>
      <c r="M1" s="326"/>
      <c r="N1" s="199" t="s">
        <v>5</v>
      </c>
      <c r="O1" s="199" t="s">
        <v>5</v>
      </c>
      <c r="P1" s="317" t="s">
        <v>2</v>
      </c>
      <c r="Q1" s="319" t="s">
        <v>13</v>
      </c>
      <c r="R1" s="321" t="s">
        <v>3</v>
      </c>
    </row>
    <row r="2" spans="1:18" ht="16.5" thickBot="1" x14ac:dyDescent="0.3">
      <c r="B2" s="318"/>
      <c r="C2" s="318"/>
      <c r="D2" s="318"/>
      <c r="E2" s="318"/>
      <c r="F2" s="318"/>
      <c r="G2" s="200">
        <v>1</v>
      </c>
      <c r="H2" s="200">
        <v>2</v>
      </c>
      <c r="I2" s="200">
        <v>3</v>
      </c>
      <c r="J2" s="200">
        <v>4</v>
      </c>
      <c r="K2" s="327"/>
      <c r="L2" s="328"/>
      <c r="M2" s="329"/>
      <c r="N2" s="200">
        <v>5</v>
      </c>
      <c r="O2" s="200">
        <v>6</v>
      </c>
      <c r="P2" s="318"/>
      <c r="Q2" s="320"/>
      <c r="R2" s="322"/>
    </row>
    <row r="3" spans="1:18" s="19" customFormat="1" ht="16.5" thickBot="1" x14ac:dyDescent="0.3">
      <c r="A3" s="4">
        <v>1</v>
      </c>
      <c r="B3" s="298" t="s">
        <v>126</v>
      </c>
      <c r="C3" s="298" t="s">
        <v>170</v>
      </c>
      <c r="D3" s="298"/>
      <c r="E3" s="311"/>
      <c r="F3" s="311">
        <v>143</v>
      </c>
      <c r="G3" s="267">
        <v>106</v>
      </c>
      <c r="H3" s="267">
        <v>186</v>
      </c>
      <c r="I3" s="267">
        <v>102</v>
      </c>
      <c r="J3" s="229"/>
      <c r="K3" s="215"/>
      <c r="L3" s="215"/>
      <c r="M3" s="215"/>
      <c r="N3" s="216"/>
      <c r="O3" s="216"/>
      <c r="P3" s="252">
        <f>SUM(G3:O3)</f>
        <v>394</v>
      </c>
      <c r="Q3" s="215">
        <f>ROUNDDOWN((220-F3)*0.8,0)*3</f>
        <v>183</v>
      </c>
      <c r="R3" s="215">
        <f>+Q3+P3</f>
        <v>577</v>
      </c>
    </row>
    <row r="4" spans="1:18" s="19" customFormat="1" ht="15.75" x14ac:dyDescent="0.25">
      <c r="A4" s="4">
        <v>2</v>
      </c>
      <c r="B4" s="218" t="s">
        <v>128</v>
      </c>
      <c r="C4" s="218" t="s">
        <v>127</v>
      </c>
      <c r="D4" s="265"/>
      <c r="E4" s="218"/>
      <c r="F4" s="218">
        <v>143</v>
      </c>
      <c r="G4" s="207">
        <v>144</v>
      </c>
      <c r="H4" s="207">
        <v>102</v>
      </c>
      <c r="I4" s="207">
        <v>123</v>
      </c>
      <c r="J4" s="208"/>
      <c r="K4" s="230"/>
      <c r="L4" s="230"/>
      <c r="M4" s="230"/>
      <c r="N4" s="30"/>
      <c r="O4" s="35"/>
      <c r="P4" s="30">
        <f>SUM(G4:O4)</f>
        <v>369</v>
      </c>
      <c r="Q4" s="215">
        <f>ROUNDDOWN((220-F4)*0.8,0)*3</f>
        <v>183</v>
      </c>
      <c r="R4" s="215">
        <f>+Q4+P4</f>
        <v>552</v>
      </c>
    </row>
    <row r="5" spans="1:18" s="19" customFormat="1" ht="15.75" x14ac:dyDescent="0.25">
      <c r="A5" s="4">
        <v>3</v>
      </c>
      <c r="B5" s="218"/>
      <c r="C5" s="218"/>
      <c r="D5" s="218"/>
      <c r="E5" s="218"/>
      <c r="F5" s="218"/>
      <c r="G5" s="207"/>
      <c r="H5" s="207"/>
      <c r="I5" s="207"/>
      <c r="J5" s="208"/>
      <c r="K5" s="215"/>
      <c r="L5" s="215"/>
      <c r="M5" s="215"/>
      <c r="N5" s="30"/>
      <c r="O5" s="35"/>
      <c r="P5" s="30"/>
      <c r="Q5" s="215"/>
      <c r="R5" s="215"/>
    </row>
    <row r="6" spans="1:18" s="19" customFormat="1" ht="15.75" x14ac:dyDescent="0.25">
      <c r="A6" s="4">
        <v>4</v>
      </c>
      <c r="B6" s="234"/>
      <c r="C6" s="234"/>
      <c r="D6" s="234"/>
      <c r="E6" s="234"/>
      <c r="F6" s="226"/>
      <c r="G6" s="207"/>
      <c r="H6" s="207"/>
      <c r="I6" s="207"/>
      <c r="J6" s="208"/>
      <c r="K6" s="215"/>
      <c r="L6" s="215"/>
      <c r="M6" s="215"/>
      <c r="N6" s="30"/>
      <c r="O6" s="35"/>
      <c r="P6" s="30"/>
      <c r="Q6" s="215"/>
      <c r="R6" s="215"/>
    </row>
    <row r="7" spans="1:18" s="19" customFormat="1" ht="15.75" x14ac:dyDescent="0.25">
      <c r="A7" s="4">
        <v>5</v>
      </c>
      <c r="B7" s="207"/>
      <c r="C7" s="207"/>
      <c r="D7" s="207"/>
      <c r="E7" s="207"/>
      <c r="F7" s="207"/>
      <c r="G7" s="207"/>
      <c r="H7" s="207"/>
      <c r="I7" s="207"/>
      <c r="J7" s="208"/>
      <c r="K7" s="215"/>
      <c r="L7" s="216"/>
      <c r="M7" s="216"/>
      <c r="N7" s="30"/>
      <c r="O7" s="35"/>
      <c r="P7" s="30"/>
      <c r="Q7" s="215"/>
      <c r="R7" s="215"/>
    </row>
    <row r="8" spans="1:18" s="19" customFormat="1" ht="15.75" x14ac:dyDescent="0.25">
      <c r="A8" s="4">
        <v>6</v>
      </c>
      <c r="B8" s="9"/>
      <c r="C8" s="9"/>
      <c r="D8" s="9"/>
      <c r="E8" s="9"/>
      <c r="F8" s="9"/>
      <c r="G8" s="20"/>
      <c r="H8" s="20"/>
      <c r="I8" s="20"/>
      <c r="J8" s="7"/>
      <c r="K8" s="36"/>
      <c r="L8" s="8"/>
      <c r="M8" s="8"/>
      <c r="N8" s="8"/>
      <c r="O8" s="18"/>
      <c r="P8" s="259"/>
      <c r="Q8" s="259"/>
      <c r="R8" s="259"/>
    </row>
    <row r="9" spans="1:18" s="19" customFormat="1" ht="15.75" x14ac:dyDescent="0.25">
      <c r="A9" s="4">
        <v>7</v>
      </c>
      <c r="B9" s="9"/>
      <c r="C9" s="9"/>
      <c r="D9" s="9"/>
      <c r="E9" s="9"/>
      <c r="F9" s="9"/>
      <c r="G9" s="20"/>
      <c r="H9" s="20"/>
      <c r="I9" s="20"/>
      <c r="J9" s="7"/>
      <c r="K9" s="36"/>
      <c r="L9" s="8"/>
      <c r="M9" s="8"/>
      <c r="N9" s="8"/>
      <c r="O9" s="18"/>
      <c r="P9" s="259"/>
      <c r="Q9" s="259"/>
      <c r="R9" s="259"/>
    </row>
    <row r="10" spans="1:18" s="19" customFormat="1" ht="15.75" x14ac:dyDescent="0.25">
      <c r="A10" s="4">
        <v>8</v>
      </c>
      <c r="B10" s="9"/>
      <c r="C10" s="9"/>
      <c r="D10" s="9"/>
      <c r="E10" s="9"/>
      <c r="F10" s="9"/>
      <c r="G10" s="20"/>
      <c r="H10" s="20"/>
      <c r="I10" s="20"/>
      <c r="J10" s="7"/>
      <c r="K10" s="36"/>
      <c r="L10" s="8"/>
      <c r="M10" s="8"/>
      <c r="N10" s="8"/>
      <c r="O10" s="18"/>
      <c r="P10" s="259"/>
      <c r="Q10" s="2"/>
      <c r="R10" s="259"/>
    </row>
    <row r="11" spans="1:18" s="19" customFormat="1" ht="15.75" x14ac:dyDescent="0.25">
      <c r="A11" s="4">
        <v>9</v>
      </c>
      <c r="B11" s="9"/>
      <c r="C11" s="9"/>
      <c r="D11" s="9"/>
      <c r="E11" s="9"/>
      <c r="F11" s="9"/>
      <c r="G11" s="20"/>
      <c r="H11" s="20"/>
      <c r="I11" s="20"/>
      <c r="J11" s="7"/>
      <c r="K11" s="36"/>
      <c r="L11" s="8"/>
      <c r="M11" s="8"/>
      <c r="N11" s="8"/>
      <c r="O11" s="18"/>
      <c r="P11" s="259"/>
      <c r="Q11" s="259"/>
      <c r="R11" s="259"/>
    </row>
    <row r="12" spans="1:18" ht="18" x14ac:dyDescent="0.25">
      <c r="A12" s="16">
        <v>10</v>
      </c>
      <c r="B12" s="20"/>
      <c r="C12" s="20"/>
      <c r="D12" s="272"/>
      <c r="E12" s="20"/>
      <c r="F12" s="20"/>
      <c r="G12" s="20"/>
      <c r="H12" s="20"/>
      <c r="I12" s="20"/>
      <c r="J12" s="123"/>
      <c r="K12" s="73"/>
      <c r="L12" s="18"/>
      <c r="M12" s="18"/>
      <c r="N12" s="18"/>
      <c r="O12" s="18"/>
      <c r="P12" s="259"/>
      <c r="Q12" s="259"/>
      <c r="R12" s="259"/>
    </row>
    <row r="13" spans="1:18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20"/>
      <c r="J13" s="7"/>
      <c r="K13" s="36"/>
      <c r="L13" s="8"/>
      <c r="M13" s="8"/>
      <c r="N13" s="8"/>
      <c r="O13" s="18"/>
      <c r="P13" s="259"/>
      <c r="Q13" s="259"/>
      <c r="R13" s="259"/>
    </row>
    <row r="14" spans="1:18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20"/>
      <c r="J14" s="7"/>
      <c r="K14" s="36"/>
      <c r="L14" s="8"/>
      <c r="M14" s="8"/>
      <c r="N14" s="8"/>
      <c r="O14" s="18"/>
      <c r="P14" s="259"/>
      <c r="Q14" s="259"/>
      <c r="R14" s="259"/>
    </row>
    <row r="15" spans="1:18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20"/>
      <c r="J15" s="7"/>
      <c r="K15" s="36"/>
      <c r="L15" s="8"/>
      <c r="M15" s="8"/>
      <c r="N15" s="8"/>
      <c r="O15" s="18"/>
      <c r="P15" s="259"/>
      <c r="Q15" s="259"/>
      <c r="R15" s="259"/>
    </row>
    <row r="16" spans="1:18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20"/>
      <c r="J16" s="7"/>
      <c r="K16" s="36"/>
      <c r="L16" s="8"/>
      <c r="M16" s="8"/>
      <c r="N16" s="8"/>
      <c r="O16" s="18"/>
      <c r="P16" s="259"/>
      <c r="Q16" s="259"/>
      <c r="R16" s="259"/>
    </row>
    <row r="17" spans="1:18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20"/>
      <c r="J17" s="7"/>
      <c r="K17" s="36"/>
      <c r="L17" s="8"/>
      <c r="M17" s="8"/>
      <c r="N17" s="8"/>
      <c r="O17" s="18"/>
      <c r="P17" s="259"/>
      <c r="Q17" s="259"/>
      <c r="R17" s="259"/>
    </row>
    <row r="18" spans="1:18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20"/>
      <c r="J18" s="7"/>
      <c r="K18" s="36"/>
      <c r="L18" s="8"/>
      <c r="M18" s="8"/>
      <c r="N18" s="8"/>
      <c r="O18" s="18"/>
      <c r="P18" s="259"/>
      <c r="Q18" s="259"/>
      <c r="R18" s="259"/>
    </row>
    <row r="19" spans="1:18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20"/>
      <c r="J19" s="7"/>
      <c r="K19" s="36"/>
      <c r="L19" s="8"/>
      <c r="M19" s="8"/>
      <c r="N19" s="8"/>
      <c r="O19" s="18"/>
      <c r="P19" s="259"/>
      <c r="Q19" s="259"/>
      <c r="R19" s="259"/>
    </row>
    <row r="20" spans="1:18" ht="16.5" thickBot="1" x14ac:dyDescent="0.3">
      <c r="A20" s="4">
        <v>18</v>
      </c>
      <c r="B20" s="9"/>
      <c r="C20" s="9"/>
      <c r="D20" s="264"/>
      <c r="E20" s="264"/>
      <c r="F20" s="264"/>
      <c r="G20" s="263"/>
      <c r="H20" s="263"/>
      <c r="I20" s="263"/>
      <c r="J20" s="262"/>
      <c r="K20" s="36"/>
      <c r="L20" s="8"/>
      <c r="M20" s="8"/>
      <c r="N20" s="261"/>
      <c r="O20" s="260"/>
      <c r="P20" s="259"/>
      <c r="Q20" s="259"/>
      <c r="R20" s="259"/>
    </row>
    <row r="21" spans="1:18" ht="15.75" x14ac:dyDescent="0.25">
      <c r="A21" s="4">
        <v>19</v>
      </c>
      <c r="B21" s="9"/>
      <c r="C21" s="4"/>
      <c r="D21" s="29"/>
      <c r="E21" s="29"/>
      <c r="F21" s="29"/>
      <c r="G21" s="29"/>
      <c r="H21" s="29"/>
      <c r="I21" s="20"/>
      <c r="J21" s="20"/>
      <c r="K21" s="205"/>
      <c r="L21" s="88"/>
      <c r="M21" s="28"/>
      <c r="N21" s="36"/>
      <c r="O21" s="36"/>
      <c r="P21" s="36"/>
      <c r="Q21" s="18"/>
      <c r="R21" s="259"/>
    </row>
    <row r="22" spans="1:18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20"/>
      <c r="J22" s="7"/>
      <c r="K22" s="36"/>
      <c r="L22" s="8"/>
      <c r="M22" s="8"/>
      <c r="N22" s="8"/>
      <c r="O22" s="18"/>
      <c r="P22" s="259"/>
      <c r="Q22" s="259"/>
      <c r="R22" s="259"/>
    </row>
    <row r="23" spans="1:18" ht="15.75" x14ac:dyDescent="0.25">
      <c r="A23" s="4">
        <v>21</v>
      </c>
      <c r="B23" s="9"/>
      <c r="C23" s="9"/>
      <c r="D23" s="9"/>
      <c r="E23" s="9"/>
      <c r="F23" s="9"/>
      <c r="G23" s="20"/>
      <c r="H23" s="20"/>
      <c r="I23" s="20"/>
      <c r="J23" s="7"/>
      <c r="K23" s="36"/>
      <c r="L23" s="8"/>
      <c r="M23" s="8"/>
      <c r="N23" s="36"/>
      <c r="O23" s="73"/>
      <c r="P23" s="259"/>
      <c r="Q23" s="259"/>
      <c r="R23" s="259"/>
    </row>
    <row r="24" spans="1:18" ht="15.75" x14ac:dyDescent="0.25">
      <c r="A24" s="4">
        <v>22</v>
      </c>
      <c r="B24" s="9"/>
      <c r="C24" s="9"/>
      <c r="D24" s="9"/>
      <c r="E24" s="9"/>
      <c r="F24" s="9"/>
      <c r="G24" s="20"/>
      <c r="H24" s="20"/>
      <c r="I24" s="20"/>
      <c r="J24" s="7"/>
      <c r="K24" s="36"/>
      <c r="L24" s="8"/>
      <c r="M24" s="8"/>
      <c r="N24" s="8"/>
      <c r="O24" s="18"/>
      <c r="P24" s="259"/>
      <c r="Q24" s="259"/>
      <c r="R24" s="259"/>
    </row>
    <row r="25" spans="1:18" ht="15.75" x14ac:dyDescent="0.25">
      <c r="A25" s="4">
        <v>23</v>
      </c>
      <c r="B25" s="9"/>
      <c r="C25" s="9"/>
      <c r="D25" s="9"/>
      <c r="E25" s="9"/>
      <c r="F25" s="9"/>
      <c r="G25" s="20"/>
      <c r="H25" s="20"/>
      <c r="I25" s="20"/>
      <c r="J25" s="7"/>
      <c r="K25" s="36"/>
      <c r="L25" s="8"/>
      <c r="M25" s="8"/>
      <c r="N25" s="8"/>
      <c r="O25" s="18"/>
      <c r="P25" s="259"/>
      <c r="Q25" s="259"/>
      <c r="R25" s="259"/>
    </row>
    <row r="26" spans="1:18" ht="15.75" x14ac:dyDescent="0.25">
      <c r="A26" s="4">
        <v>24</v>
      </c>
      <c r="B26" s="9"/>
      <c r="C26" s="9"/>
      <c r="D26" s="9"/>
      <c r="E26" s="9"/>
      <c r="F26" s="9"/>
      <c r="G26" s="20"/>
      <c r="H26" s="20"/>
      <c r="I26" s="20"/>
      <c r="J26" s="7"/>
      <c r="K26" s="36"/>
      <c r="L26" s="8"/>
      <c r="M26" s="8"/>
      <c r="N26" s="8"/>
      <c r="O26" s="18"/>
      <c r="P26" s="259"/>
      <c r="Q26" s="259"/>
      <c r="R26" s="259"/>
    </row>
    <row r="27" spans="1:18" ht="15.75" x14ac:dyDescent="0.25">
      <c r="A27" s="4">
        <v>25</v>
      </c>
      <c r="B27" s="9"/>
      <c r="C27" s="9"/>
      <c r="D27" s="9"/>
      <c r="E27" s="9"/>
      <c r="F27" s="9"/>
      <c r="G27" s="20"/>
      <c r="H27" s="20"/>
      <c r="I27" s="20"/>
      <c r="J27" s="7"/>
      <c r="K27" s="36"/>
      <c r="L27" s="8"/>
      <c r="M27" s="8"/>
      <c r="N27" s="8"/>
      <c r="O27" s="18"/>
      <c r="P27" s="259"/>
      <c r="Q27" s="259"/>
      <c r="R27" s="259"/>
    </row>
    <row r="28" spans="1:18" ht="15.75" x14ac:dyDescent="0.25">
      <c r="A28" s="4">
        <v>26</v>
      </c>
      <c r="B28" s="9"/>
      <c r="C28" s="9"/>
      <c r="D28" s="9"/>
      <c r="E28" s="9"/>
      <c r="F28" s="9"/>
      <c r="G28" s="20"/>
      <c r="H28" s="20"/>
      <c r="I28" s="20"/>
      <c r="J28" s="7"/>
      <c r="K28" s="36"/>
      <c r="L28" s="8"/>
      <c r="M28" s="8"/>
      <c r="N28" s="8"/>
      <c r="O28" s="18"/>
      <c r="P28" s="259"/>
      <c r="Q28" s="259"/>
      <c r="R28" s="259"/>
    </row>
    <row r="29" spans="1:18" ht="15.75" x14ac:dyDescent="0.25">
      <c r="A29" s="4">
        <v>27</v>
      </c>
      <c r="B29" s="9"/>
      <c r="C29" s="9"/>
      <c r="D29" s="9"/>
      <c r="E29" s="9"/>
      <c r="F29" s="9"/>
      <c r="G29" s="20"/>
      <c r="H29" s="20"/>
      <c r="I29" s="20"/>
      <c r="J29" s="7"/>
      <c r="K29" s="36"/>
      <c r="L29" s="8"/>
      <c r="M29" s="8"/>
      <c r="N29" s="8"/>
      <c r="O29" s="18"/>
      <c r="P29" s="259"/>
      <c r="Q29" s="259"/>
      <c r="R29" s="259"/>
    </row>
    <row r="30" spans="1:18" ht="15.75" x14ac:dyDescent="0.25">
      <c r="A30" s="4">
        <v>28</v>
      </c>
      <c r="B30" s="9"/>
      <c r="C30" s="9"/>
      <c r="D30" s="9"/>
      <c r="E30" s="9"/>
      <c r="F30" s="9"/>
      <c r="G30" s="20"/>
      <c r="H30" s="20"/>
      <c r="I30" s="20"/>
      <c r="J30" s="7"/>
      <c r="K30" s="36"/>
      <c r="L30" s="8"/>
      <c r="M30" s="8"/>
      <c r="N30" s="8"/>
      <c r="O30" s="18"/>
      <c r="P30" s="259"/>
      <c r="Q30" s="259"/>
      <c r="R30" s="259"/>
    </row>
    <row r="31" spans="1:18" ht="15.75" x14ac:dyDescent="0.25">
      <c r="A31" s="4">
        <v>29</v>
      </c>
      <c r="B31" s="9"/>
      <c r="C31" s="9"/>
      <c r="D31" s="9"/>
      <c r="E31" s="9"/>
      <c r="F31" s="9"/>
      <c r="G31" s="20"/>
      <c r="H31" s="20"/>
      <c r="I31" s="20"/>
      <c r="J31" s="7"/>
      <c r="K31" s="36"/>
      <c r="L31" s="8"/>
      <c r="M31" s="8"/>
      <c r="N31" s="8"/>
      <c r="O31" s="18"/>
      <c r="P31" s="259"/>
      <c r="Q31" s="259"/>
      <c r="R31" s="259"/>
    </row>
    <row r="32" spans="1:18" ht="15.75" x14ac:dyDescent="0.25">
      <c r="A32" s="4">
        <v>30</v>
      </c>
      <c r="B32" s="9"/>
      <c r="C32" s="9"/>
      <c r="D32" s="9"/>
      <c r="E32" s="9"/>
      <c r="F32" s="9"/>
      <c r="G32" s="20"/>
      <c r="H32" s="20"/>
      <c r="I32" s="20"/>
      <c r="J32" s="7"/>
      <c r="K32" s="36"/>
      <c r="L32" s="8"/>
      <c r="M32" s="8"/>
      <c r="N32" s="8"/>
      <c r="O32" s="18"/>
      <c r="P32" s="259"/>
      <c r="Q32" s="259"/>
      <c r="R32" s="259"/>
    </row>
    <row r="33" spans="1:18" s="19" customFormat="1" ht="20.25" x14ac:dyDescent="0.3">
      <c r="A33" s="323" t="s">
        <v>58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2"/>
      <c r="Q33" s="257"/>
      <c r="R33" s="2"/>
    </row>
  </sheetData>
  <autoFilter ref="B1:R7">
    <filterColumn colId="9" showButton="0"/>
    <filterColumn colId="10" showButton="0"/>
    <sortState ref="B4:R7">
      <sortCondition descending="1" ref="R3:R7"/>
    </sortState>
  </autoFilter>
  <mergeCells count="10">
    <mergeCell ref="P1:P2"/>
    <mergeCell ref="Q1:Q2"/>
    <mergeCell ref="R1:R2"/>
    <mergeCell ref="A33:O33"/>
    <mergeCell ref="B1:B2"/>
    <mergeCell ref="C1:C2"/>
    <mergeCell ref="D1:D2"/>
    <mergeCell ref="E1:E2"/>
    <mergeCell ref="F1:F2"/>
    <mergeCell ref="K1:M2"/>
  </mergeCells>
  <pageMargins left="0.7" right="0.7" top="0.75" bottom="0.75" header="0.3" footer="0.3"/>
  <pageSetup scale="98" orientation="landscape" r:id="rId1"/>
  <headerFooter>
    <oddHeader>&amp;L&amp;12Surburban Bowlerama, York, PA&amp;C&amp;12 2016 Keystone State Games&amp;R&amp;12Qualifying Round</oddHeader>
    <oddFooter>&amp;L&amp;12Printed &amp;D
Time &amp;T&amp;C&amp;"Arial,Bold Italic"&amp;12 12-15 Male - Handicap Qualifying&amp;R&amp;12Page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Layout" zoomScaleNormal="100" workbookViewId="0">
      <selection activeCell="D15" sqref="D15"/>
    </sheetView>
  </sheetViews>
  <sheetFormatPr defaultRowHeight="15" x14ac:dyDescent="0.2"/>
  <cols>
    <col min="1" max="1" width="9.28515625" style="3" customWidth="1"/>
    <col min="2" max="2" width="15.7109375" style="3" customWidth="1"/>
    <col min="3" max="3" width="14.42578125" style="3" customWidth="1"/>
    <col min="4" max="4" width="17.85546875" style="3" customWidth="1"/>
    <col min="5" max="5" width="6.28515625" style="3" customWidth="1"/>
    <col min="6" max="9" width="9.7109375" style="3" customWidth="1"/>
    <col min="10" max="10" width="7.7109375" style="3" customWidth="1"/>
    <col min="11" max="13" width="7.7109375" style="3" hidden="1" customWidth="1"/>
    <col min="14" max="14" width="7.7109375" style="3" customWidth="1"/>
    <col min="15" max="15" width="9.7109375" style="3" customWidth="1"/>
    <col min="16" max="16384" width="9.140625" style="2"/>
  </cols>
  <sheetData>
    <row r="1" spans="1:15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17" t="s">
        <v>4</v>
      </c>
      <c r="F1" s="317" t="s">
        <v>1</v>
      </c>
      <c r="G1" s="199" t="s">
        <v>5</v>
      </c>
      <c r="H1" s="199" t="s">
        <v>5</v>
      </c>
      <c r="I1" s="199" t="s">
        <v>5</v>
      </c>
      <c r="J1" s="317" t="s">
        <v>2</v>
      </c>
      <c r="K1" s="330" t="s">
        <v>44</v>
      </c>
      <c r="L1" s="331"/>
      <c r="M1" s="331"/>
      <c r="N1" s="334" t="s">
        <v>13</v>
      </c>
      <c r="O1" s="321" t="s">
        <v>3</v>
      </c>
    </row>
    <row r="2" spans="1:15" ht="16.5" thickBot="1" x14ac:dyDescent="0.3">
      <c r="A2" s="184"/>
      <c r="B2" s="318"/>
      <c r="C2" s="318"/>
      <c r="D2" s="318"/>
      <c r="E2" s="318"/>
      <c r="F2" s="318"/>
      <c r="G2" s="200">
        <v>1</v>
      </c>
      <c r="H2" s="200">
        <v>2</v>
      </c>
      <c r="I2" s="200">
        <v>3</v>
      </c>
      <c r="J2" s="318"/>
      <c r="K2" s="332"/>
      <c r="L2" s="333"/>
      <c r="M2" s="333"/>
      <c r="N2" s="335"/>
      <c r="O2" s="322"/>
    </row>
    <row r="3" spans="1:15" ht="15.75" x14ac:dyDescent="0.25">
      <c r="A3" s="4">
        <v>1</v>
      </c>
      <c r="B3" s="312" t="str">
        <f>('12-15 Male Hdcp Qualifier'!B3)</f>
        <v>Cron</v>
      </c>
      <c r="C3" s="312" t="str">
        <f>('12-15 Male Hdcp Qualifier'!C3)</f>
        <v>Alexander</v>
      </c>
      <c r="D3" s="312">
        <f>('12-15 Male Hdcp Qualifier'!D3)</f>
        <v>0</v>
      </c>
      <c r="E3" s="312">
        <f>('12-15 Male Hdcp Qualifier'!E3)</f>
        <v>0</v>
      </c>
      <c r="F3" s="312">
        <f>('12-15 Male Hdcp Qualifier'!F3)</f>
        <v>143</v>
      </c>
      <c r="G3" s="229">
        <v>136</v>
      </c>
      <c r="H3" s="208">
        <v>153</v>
      </c>
      <c r="I3" s="208">
        <v>167</v>
      </c>
      <c r="J3" s="209">
        <f>SUM(G3:I3)</f>
        <v>456</v>
      </c>
      <c r="K3" s="209"/>
      <c r="L3" s="209"/>
      <c r="M3" s="210"/>
      <c r="N3" s="210">
        <f>ROUNDDOWN((220-F3)*0.8,0)*3</f>
        <v>183</v>
      </c>
      <c r="O3" s="210">
        <f>SUM(J3:N3)</f>
        <v>639</v>
      </c>
    </row>
    <row r="4" spans="1:15" ht="15.75" x14ac:dyDescent="0.25">
      <c r="A4" s="4">
        <v>2</v>
      </c>
      <c r="B4" s="206" t="str">
        <f>('12-15 Male Hdcp Qualifier'!B4)</f>
        <v>Robinson</v>
      </c>
      <c r="C4" s="206" t="str">
        <f>('12-15 Male Hdcp Qualifier'!C4)</f>
        <v>Aaron</v>
      </c>
      <c r="D4" s="206">
        <f>('12-15 Male Hdcp Qualifier'!D4)</f>
        <v>0</v>
      </c>
      <c r="E4" s="206">
        <f>('12-15 Male Hdcp Qualifier'!E4)</f>
        <v>0</v>
      </c>
      <c r="F4" s="206">
        <f>('12-15 Male Hdcp Qualifier'!F4)</f>
        <v>143</v>
      </c>
      <c r="G4" s="208">
        <v>106</v>
      </c>
      <c r="H4" s="207">
        <v>139</v>
      </c>
      <c r="I4" s="208">
        <v>106</v>
      </c>
      <c r="J4" s="209">
        <f>SUM(G4:I4)</f>
        <v>351</v>
      </c>
      <c r="K4" s="209"/>
      <c r="L4" s="209"/>
      <c r="M4" s="210"/>
      <c r="N4" s="210">
        <f>ROUNDDOWN((220-F4)*0.8,0)*3</f>
        <v>183</v>
      </c>
      <c r="O4" s="210">
        <f>SUM(J4:N4)</f>
        <v>534</v>
      </c>
    </row>
    <row r="5" spans="1:15" ht="15.75" x14ac:dyDescent="0.25">
      <c r="A5" s="4">
        <v>3</v>
      </c>
      <c r="B5" s="270"/>
      <c r="C5" s="270"/>
      <c r="D5" s="270"/>
      <c r="E5" s="270"/>
      <c r="F5" s="270"/>
      <c r="G5" s="211"/>
      <c r="H5" s="211"/>
      <c r="I5" s="211"/>
      <c r="J5" s="209"/>
      <c r="K5" s="209"/>
      <c r="L5" s="209"/>
      <c r="M5" s="210"/>
      <c r="N5" s="210"/>
      <c r="O5" s="210"/>
    </row>
    <row r="6" spans="1:15" ht="15.75" x14ac:dyDescent="0.25">
      <c r="A6" s="4">
        <v>4</v>
      </c>
      <c r="B6" s="206"/>
      <c r="C6" s="206"/>
      <c r="D6" s="206"/>
      <c r="E6" s="206"/>
      <c r="F6" s="206"/>
      <c r="G6" s="207"/>
      <c r="H6" s="207"/>
      <c r="I6" s="207"/>
      <c r="J6" s="209"/>
      <c r="K6" s="209"/>
      <c r="L6" s="209"/>
      <c r="M6" s="210"/>
      <c r="N6" s="210"/>
      <c r="O6" s="210"/>
    </row>
    <row r="7" spans="1:15" ht="15.75" x14ac:dyDescent="0.25">
      <c r="A7" s="4">
        <v>5</v>
      </c>
      <c r="B7" s="269"/>
      <c r="C7" s="269"/>
      <c r="D7" s="269"/>
      <c r="E7" s="269"/>
      <c r="F7" s="269"/>
      <c r="G7" s="206"/>
      <c r="H7" s="211"/>
      <c r="I7" s="211"/>
      <c r="J7" s="209"/>
      <c r="K7" s="209"/>
      <c r="L7" s="209"/>
      <c r="M7" s="210"/>
      <c r="N7" s="210"/>
      <c r="O7" s="210"/>
    </row>
    <row r="8" spans="1:15" ht="15.75" x14ac:dyDescent="0.25">
      <c r="A8" s="4">
        <v>6</v>
      </c>
      <c r="B8" s="269"/>
      <c r="C8" s="7"/>
      <c r="D8" s="7"/>
      <c r="E8" s="7"/>
      <c r="F8" s="7"/>
      <c r="G8" s="20"/>
      <c r="H8" s="20"/>
      <c r="I8" s="123"/>
      <c r="J8" s="72"/>
      <c r="K8" s="72"/>
      <c r="L8" s="72"/>
      <c r="M8" s="73"/>
      <c r="N8" s="73"/>
      <c r="O8" s="73"/>
    </row>
    <row r="9" spans="1:15" ht="15.75" x14ac:dyDescent="0.25">
      <c r="A9" s="4">
        <v>7</v>
      </c>
      <c r="B9" s="7"/>
      <c r="C9" s="7"/>
      <c r="D9" s="7"/>
      <c r="E9" s="7"/>
      <c r="F9" s="7"/>
      <c r="G9" s="20"/>
      <c r="H9" s="20"/>
      <c r="I9" s="123"/>
      <c r="J9" s="17"/>
      <c r="K9" s="17"/>
      <c r="L9" s="17"/>
      <c r="M9" s="18"/>
      <c r="N9" s="18"/>
      <c r="O9" s="18"/>
    </row>
    <row r="10" spans="1:15" ht="15.75" x14ac:dyDescent="0.25">
      <c r="A10" s="4">
        <v>8</v>
      </c>
      <c r="B10" s="7"/>
      <c r="C10" s="7"/>
      <c r="D10" s="7"/>
      <c r="E10" s="7"/>
      <c r="F10" s="7"/>
      <c r="G10" s="20"/>
      <c r="H10" s="20"/>
      <c r="I10" s="123"/>
      <c r="J10" s="17"/>
      <c r="K10" s="17"/>
      <c r="L10" s="17"/>
      <c r="M10" s="18"/>
      <c r="N10" s="18"/>
      <c r="O10" s="18"/>
    </row>
    <row r="11" spans="1:15" ht="15.75" x14ac:dyDescent="0.25">
      <c r="A11" s="4">
        <v>9</v>
      </c>
      <c r="B11" s="7"/>
      <c r="C11" s="7"/>
      <c r="D11" s="7"/>
      <c r="E11" s="7"/>
      <c r="F11" s="7"/>
      <c r="G11" s="20"/>
      <c r="H11" s="20"/>
      <c r="I11" s="123"/>
      <c r="J11" s="17"/>
      <c r="K11" s="17"/>
      <c r="L11" s="17"/>
      <c r="M11" s="18"/>
      <c r="N11" s="18"/>
      <c r="O11" s="18"/>
    </row>
    <row r="12" spans="1:15" ht="15.75" x14ac:dyDescent="0.25">
      <c r="A12" s="4">
        <v>10</v>
      </c>
      <c r="B12" s="7"/>
      <c r="C12" s="7"/>
      <c r="D12" s="7"/>
      <c r="E12" s="7"/>
      <c r="F12" s="7"/>
      <c r="G12" s="20"/>
      <c r="H12" s="20"/>
      <c r="I12" s="123"/>
      <c r="J12" s="17"/>
      <c r="K12" s="17"/>
      <c r="L12" s="17"/>
      <c r="M12" s="18"/>
      <c r="N12" s="18"/>
      <c r="O12" s="18"/>
    </row>
    <row r="13" spans="1:15" ht="15.75" x14ac:dyDescent="0.25">
      <c r="A13" s="4">
        <v>11</v>
      </c>
      <c r="B13" s="9"/>
      <c r="C13" s="9"/>
      <c r="D13" s="9"/>
      <c r="E13" s="9"/>
      <c r="F13" s="9"/>
      <c r="G13" s="20"/>
      <c r="H13" s="20"/>
      <c r="I13" s="123"/>
      <c r="J13" s="17"/>
      <c r="K13" s="17"/>
      <c r="L13" s="17"/>
      <c r="M13" s="18"/>
      <c r="N13" s="17"/>
      <c r="O13" s="18"/>
    </row>
    <row r="14" spans="1:15" ht="15.75" x14ac:dyDescent="0.25">
      <c r="A14" s="4">
        <v>12</v>
      </c>
      <c r="B14" s="9"/>
      <c r="C14" s="9"/>
      <c r="D14" s="9"/>
      <c r="E14" s="9"/>
      <c r="F14" s="9"/>
      <c r="G14" s="20"/>
      <c r="H14" s="20"/>
      <c r="I14" s="123"/>
      <c r="J14" s="17"/>
      <c r="K14" s="17"/>
      <c r="L14" s="17"/>
      <c r="M14" s="18"/>
      <c r="N14" s="17"/>
      <c r="O14" s="18"/>
    </row>
    <row r="15" spans="1:15" ht="15.75" x14ac:dyDescent="0.25">
      <c r="A15" s="4">
        <v>13</v>
      </c>
      <c r="B15" s="9"/>
      <c r="C15" s="9"/>
      <c r="D15" s="9"/>
      <c r="E15" s="9"/>
      <c r="F15" s="9"/>
      <c r="G15" s="20"/>
      <c r="H15" s="20"/>
      <c r="I15" s="123"/>
      <c r="J15" s="17"/>
      <c r="K15" s="17"/>
      <c r="L15" s="17"/>
      <c r="M15" s="18"/>
      <c r="N15" s="17"/>
      <c r="O15" s="18"/>
    </row>
    <row r="16" spans="1:15" ht="15.75" x14ac:dyDescent="0.25">
      <c r="A16" s="4">
        <v>14</v>
      </c>
      <c r="B16" s="9"/>
      <c r="C16" s="9"/>
      <c r="D16" s="9"/>
      <c r="E16" s="9"/>
      <c r="F16" s="9"/>
      <c r="G16" s="20"/>
      <c r="H16" s="20"/>
      <c r="I16" s="123"/>
      <c r="J16" s="17"/>
      <c r="K16" s="17"/>
      <c r="L16" s="17"/>
      <c r="M16" s="18"/>
      <c r="N16" s="17"/>
      <c r="O16" s="18"/>
    </row>
    <row r="17" spans="1:15" ht="15.75" x14ac:dyDescent="0.25">
      <c r="A17" s="4">
        <v>15</v>
      </c>
      <c r="B17" s="9"/>
      <c r="C17" s="9"/>
      <c r="D17" s="9"/>
      <c r="E17" s="9"/>
      <c r="F17" s="9"/>
      <c r="G17" s="20"/>
      <c r="H17" s="20"/>
      <c r="I17" s="123"/>
      <c r="J17" s="17"/>
      <c r="K17" s="17"/>
      <c r="L17" s="17"/>
      <c r="M17" s="18"/>
      <c r="N17" s="17"/>
      <c r="O17" s="18"/>
    </row>
    <row r="18" spans="1:15" ht="15.75" x14ac:dyDescent="0.25">
      <c r="A18" s="4">
        <v>16</v>
      </c>
      <c r="B18" s="9"/>
      <c r="C18" s="9"/>
      <c r="D18" s="9"/>
      <c r="E18" s="9"/>
      <c r="F18" s="9"/>
      <c r="G18" s="20"/>
      <c r="H18" s="20"/>
      <c r="I18" s="123"/>
      <c r="J18" s="17"/>
      <c r="K18" s="17"/>
      <c r="L18" s="17"/>
      <c r="M18" s="18"/>
      <c r="N18" s="17"/>
      <c r="O18" s="18"/>
    </row>
    <row r="19" spans="1:15" ht="15.75" x14ac:dyDescent="0.25">
      <c r="A19" s="4">
        <v>17</v>
      </c>
      <c r="B19" s="9"/>
      <c r="C19" s="9"/>
      <c r="D19" s="9"/>
      <c r="E19" s="9"/>
      <c r="F19" s="9"/>
      <c r="G19" s="20"/>
      <c r="H19" s="20"/>
      <c r="I19" s="123"/>
      <c r="J19" s="17"/>
      <c r="K19" s="17"/>
      <c r="L19" s="17"/>
      <c r="M19" s="18"/>
      <c r="N19" s="17"/>
      <c r="O19" s="18"/>
    </row>
    <row r="20" spans="1:15" ht="15.75" x14ac:dyDescent="0.25">
      <c r="A20" s="4">
        <v>18</v>
      </c>
      <c r="B20" s="9"/>
      <c r="C20" s="9"/>
      <c r="D20" s="9"/>
      <c r="E20" s="9"/>
      <c r="F20" s="9"/>
      <c r="G20" s="20"/>
      <c r="H20" s="20"/>
      <c r="I20" s="123"/>
      <c r="J20" s="17"/>
      <c r="K20" s="17"/>
      <c r="L20" s="17"/>
      <c r="M20" s="18"/>
      <c r="N20" s="17"/>
      <c r="O20" s="18"/>
    </row>
    <row r="21" spans="1:15" ht="15.75" x14ac:dyDescent="0.25">
      <c r="A21" s="4">
        <v>19</v>
      </c>
      <c r="B21" s="9"/>
      <c r="C21" s="9"/>
      <c r="D21" s="9"/>
      <c r="E21" s="9"/>
      <c r="F21" s="9"/>
      <c r="G21" s="20"/>
      <c r="H21" s="20"/>
      <c r="I21" s="123"/>
      <c r="J21" s="17"/>
      <c r="K21" s="17"/>
      <c r="L21" s="17"/>
      <c r="M21" s="18"/>
      <c r="N21" s="17"/>
      <c r="O21" s="18"/>
    </row>
    <row r="22" spans="1:15" ht="15.75" x14ac:dyDescent="0.25">
      <c r="A22" s="4">
        <v>20</v>
      </c>
      <c r="B22" s="9"/>
      <c r="C22" s="9"/>
      <c r="D22" s="9"/>
      <c r="E22" s="9"/>
      <c r="F22" s="9"/>
      <c r="G22" s="20"/>
      <c r="H22" s="20"/>
      <c r="I22" s="123"/>
      <c r="J22" s="17"/>
      <c r="K22" s="17"/>
      <c r="L22" s="17"/>
      <c r="M22" s="18"/>
      <c r="N22" s="17"/>
      <c r="O22" s="18"/>
    </row>
    <row r="23" spans="1:15" ht="16.5" thickBot="1" x14ac:dyDescent="0.3">
      <c r="A23" s="1"/>
    </row>
    <row r="24" spans="1:15" ht="19.5" thickBot="1" x14ac:dyDescent="0.35">
      <c r="A24" s="336" t="s">
        <v>15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8"/>
    </row>
    <row r="25" spans="1:15" ht="15.75" customHeight="1" x14ac:dyDescent="0.25">
      <c r="A25" s="317" t="s">
        <v>12</v>
      </c>
      <c r="B25" s="12" t="s">
        <v>7</v>
      </c>
      <c r="C25" s="6" t="s">
        <v>6</v>
      </c>
      <c r="D25" s="339" t="s">
        <v>0</v>
      </c>
      <c r="E25" s="339" t="s">
        <v>4</v>
      </c>
      <c r="F25" s="339" t="s">
        <v>1</v>
      </c>
      <c r="G25" s="6" t="s">
        <v>5</v>
      </c>
      <c r="H25" s="6" t="s">
        <v>5</v>
      </c>
      <c r="I25" s="6" t="s">
        <v>5</v>
      </c>
      <c r="J25" s="339" t="s">
        <v>2</v>
      </c>
      <c r="K25" s="341" t="s">
        <v>45</v>
      </c>
      <c r="L25" s="342"/>
      <c r="M25" s="343"/>
      <c r="N25" s="317" t="s">
        <v>8</v>
      </c>
      <c r="O25" s="5" t="s">
        <v>14</v>
      </c>
    </row>
    <row r="26" spans="1:15" ht="16.5" thickBot="1" x14ac:dyDescent="0.3">
      <c r="A26" s="318"/>
      <c r="B26" s="14" t="s">
        <v>16</v>
      </c>
      <c r="C26" s="15" t="s">
        <v>16</v>
      </c>
      <c r="D26" s="340"/>
      <c r="E26" s="340"/>
      <c r="F26" s="340"/>
      <c r="G26" s="15">
        <v>1</v>
      </c>
      <c r="H26" s="15">
        <v>2</v>
      </c>
      <c r="I26" s="15">
        <v>3</v>
      </c>
      <c r="J26" s="340"/>
      <c r="K26" s="344"/>
      <c r="L26" s="345"/>
      <c r="M26" s="346"/>
      <c r="N26" s="318"/>
      <c r="O26" s="13" t="s">
        <v>2</v>
      </c>
    </row>
    <row r="27" spans="1:15" ht="15.75" x14ac:dyDescent="0.25">
      <c r="A27" s="135" t="s">
        <v>9</v>
      </c>
      <c r="B27" s="21" t="str">
        <f>('12-15 Male Hdcp Finals'!B3:B3)</f>
        <v>Cron</v>
      </c>
      <c r="C27" s="21" t="str">
        <f>('12-15 Male Hdcp Finals'!C3:C3)</f>
        <v>Alexander</v>
      </c>
      <c r="D27" s="21">
        <f>('12-15 Male Hdcp Finals'!D3:D3)</f>
        <v>0</v>
      </c>
      <c r="E27" s="21">
        <f>('12-15 Male Hdcp Finals'!E3:E3)</f>
        <v>0</v>
      </c>
      <c r="F27" s="21">
        <f>('12-15 Male Hdcp Finals'!F3:F3)</f>
        <v>143</v>
      </c>
      <c r="G27" s="21">
        <f>('12-15 Male Hdcp Finals'!G3:G3)</f>
        <v>136</v>
      </c>
      <c r="H27" s="21">
        <f>('12-15 Male Hdcp Finals'!H3:H3)</f>
        <v>153</v>
      </c>
      <c r="I27" s="21">
        <f>('12-15 Male Hdcp Finals'!I3:I3)</f>
        <v>167</v>
      </c>
      <c r="J27" s="21">
        <f>('12-15 Male Hdcp Finals'!J3:J3)</f>
        <v>456</v>
      </c>
      <c r="K27" s="21">
        <f>('12-15 Male Hdcp Finals'!K3:K3)</f>
        <v>0</v>
      </c>
      <c r="L27" s="21">
        <f>('12-15 Male Hdcp Finals'!L3:L3)</f>
        <v>0</v>
      </c>
      <c r="M27" s="21">
        <f>('12-15 Male Hdcp Finals'!M3:M3)</f>
        <v>0</v>
      </c>
      <c r="N27" s="21">
        <f>('12-15 Male Hdcp Finals'!N3:N3)</f>
        <v>183</v>
      </c>
      <c r="O27" s="21">
        <f>('12-15 Male Hdcp Finals'!O3:O3)</f>
        <v>639</v>
      </c>
    </row>
    <row r="28" spans="1:15" ht="15.75" x14ac:dyDescent="0.25">
      <c r="A28" s="136" t="s">
        <v>10</v>
      </c>
      <c r="B28" s="23" t="str">
        <f>('12-15 Male Hdcp Finals'!B4:B4)</f>
        <v>Robinson</v>
      </c>
      <c r="C28" s="23" t="str">
        <f>('12-15 Male Hdcp Finals'!C4:C4)</f>
        <v>Aaron</v>
      </c>
      <c r="D28" s="23">
        <f>('12-15 Male Hdcp Finals'!D4:D4)</f>
        <v>0</v>
      </c>
      <c r="E28" s="23">
        <f>('12-15 Male Hdcp Finals'!E4:E4)</f>
        <v>0</v>
      </c>
      <c r="F28" s="23">
        <f>('12-15 Male Hdcp Finals'!F4:F4)</f>
        <v>143</v>
      </c>
      <c r="G28" s="23">
        <f>('12-15 Male Hdcp Finals'!G4:G4)</f>
        <v>106</v>
      </c>
      <c r="H28" s="23">
        <f>('12-15 Male Hdcp Finals'!H4:H4)</f>
        <v>139</v>
      </c>
      <c r="I28" s="23">
        <f>('12-15 Male Hdcp Finals'!I4:I4)</f>
        <v>106</v>
      </c>
      <c r="J28" s="23">
        <f>('12-15 Male Hdcp Finals'!J4:J4)</f>
        <v>351</v>
      </c>
      <c r="K28" s="23">
        <f>('12-15 Male Hdcp Finals'!K4:K4)</f>
        <v>0</v>
      </c>
      <c r="L28" s="23">
        <f>('12-15 Male Hdcp Finals'!L4:L4)</f>
        <v>0</v>
      </c>
      <c r="M28" s="23">
        <f>('12-15 Male Hdcp Finals'!M4:M4)</f>
        <v>0</v>
      </c>
      <c r="N28" s="23">
        <f>('12-15 Male Hdcp Finals'!N4:N4)</f>
        <v>183</v>
      </c>
      <c r="O28" s="23">
        <f>('12-15 Male Hdcp Finals'!O4:O4)</f>
        <v>534</v>
      </c>
    </row>
    <row r="29" spans="1:15" ht="16.5" thickBot="1" x14ac:dyDescent="0.3">
      <c r="A29" s="137" t="s">
        <v>11</v>
      </c>
      <c r="B29" s="25">
        <f>('12-15 Male Hdcp Finals'!B5:B5)</f>
        <v>0</v>
      </c>
      <c r="C29" s="25">
        <f>('12-15 Male Hdcp Finals'!C5:C5)</f>
        <v>0</v>
      </c>
      <c r="D29" s="25">
        <f>('12-15 Male Hdcp Finals'!D5:D5)</f>
        <v>0</v>
      </c>
      <c r="E29" s="25">
        <f>('12-15 Male Hdcp Finals'!E5:E5)</f>
        <v>0</v>
      </c>
      <c r="F29" s="25">
        <f>('12-15 Male Hdcp Finals'!F5:F5)</f>
        <v>0</v>
      </c>
      <c r="G29" s="25">
        <f>('12-15 Male Hdcp Finals'!G5:G5)</f>
        <v>0</v>
      </c>
      <c r="H29" s="25">
        <f>('12-15 Male Hdcp Finals'!H5:H5)</f>
        <v>0</v>
      </c>
      <c r="I29" s="25">
        <f>('12-15 Male Hdcp Finals'!I5:I5)</f>
        <v>0</v>
      </c>
      <c r="J29" s="25">
        <f>('12-15 Male Hdcp Finals'!J5:J5)</f>
        <v>0</v>
      </c>
      <c r="K29" s="25">
        <f>('12-15 Male Hdcp Finals'!K5:K5)</f>
        <v>0</v>
      </c>
      <c r="L29" s="25">
        <f>('12-15 Male Hdcp Finals'!L5:L5)</f>
        <v>0</v>
      </c>
      <c r="M29" s="25">
        <f>('12-15 Male Hdcp Finals'!M5:M5)</f>
        <v>0</v>
      </c>
      <c r="N29" s="25">
        <f>('12-15 Male Hdcp Finals'!N5:N5)</f>
        <v>0</v>
      </c>
      <c r="O29" s="25">
        <f>('12-15 Male Hdcp Finals'!O5:O5)</f>
        <v>0</v>
      </c>
    </row>
  </sheetData>
  <autoFilter ref="B1:O7">
    <filterColumn colId="9" showButton="0"/>
    <filterColumn colId="10" showButton="0"/>
    <sortState ref="B4:O7">
      <sortCondition descending="1" ref="O3:O7"/>
    </sortState>
  </autoFilter>
  <mergeCells count="17">
    <mergeCell ref="J1:J2"/>
    <mergeCell ref="N25:N26"/>
    <mergeCell ref="K1:M2"/>
    <mergeCell ref="N1:N2"/>
    <mergeCell ref="O1:O2"/>
    <mergeCell ref="A24:O24"/>
    <mergeCell ref="A25:A26"/>
    <mergeCell ref="D25:D26"/>
    <mergeCell ref="E25:E26"/>
    <mergeCell ref="F25:F26"/>
    <mergeCell ref="J25:J26"/>
    <mergeCell ref="K25:M26"/>
    <mergeCell ref="B1:B2"/>
    <mergeCell ref="C1:C2"/>
    <mergeCell ref="D1:D2"/>
    <mergeCell ref="E1:E2"/>
    <mergeCell ref="F1:F2"/>
  </mergeCells>
  <pageMargins left="0.7" right="0.7" top="0.75" bottom="0.75" header="0.3" footer="0.3"/>
  <pageSetup scale="97" orientation="landscape" r:id="rId1"/>
  <headerFooter>
    <oddHeader>&amp;L&amp;12Surburban Bowlerama, York, PA&amp;C&amp;12 2016 Keystone State Games&amp;R&amp;12Finals Round</oddHeader>
    <oddFooter>&amp;L&amp;12Printed &amp;D
Time &amp;T&amp;C&amp;"Arial,Bold Italic"&amp;12 12-15 Male - Handicap Finals&amp;R&amp;12Page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Layout" zoomScaleNormal="87" workbookViewId="0">
      <selection activeCell="G5" sqref="G5"/>
    </sheetView>
  </sheetViews>
  <sheetFormatPr defaultRowHeight="15" x14ac:dyDescent="0.2"/>
  <cols>
    <col min="1" max="1" width="4" style="53" customWidth="1"/>
    <col min="2" max="3" width="14.42578125" style="3" customWidth="1"/>
    <col min="4" max="4" width="18.42578125" style="3" customWidth="1"/>
    <col min="5" max="5" width="7" style="3" customWidth="1"/>
    <col min="6" max="8" width="9.7109375" style="53" customWidth="1"/>
    <col min="9" max="9" width="8.7109375" style="3" hidden="1" customWidth="1"/>
    <col min="10" max="10" width="9.5703125" style="53" hidden="1" customWidth="1"/>
    <col min="11" max="11" width="0" style="2" hidden="1" customWidth="1"/>
    <col min="12" max="12" width="9.140625" style="2"/>
    <col min="13" max="13" width="14.5703125" style="2" customWidth="1"/>
    <col min="14" max="14" width="9.28515625" style="2" customWidth="1"/>
    <col min="15" max="16384" width="9.140625" style="2"/>
  </cols>
  <sheetData>
    <row r="1" spans="1:13" ht="15.75" customHeight="1" x14ac:dyDescent="0.25">
      <c r="A1" s="184"/>
      <c r="B1" s="317" t="s">
        <v>112</v>
      </c>
      <c r="C1" s="317" t="s">
        <v>113</v>
      </c>
      <c r="D1" s="317" t="s">
        <v>0</v>
      </c>
      <c r="E1" s="339" t="s">
        <v>4</v>
      </c>
      <c r="F1" s="199" t="s">
        <v>5</v>
      </c>
      <c r="G1" s="199" t="s">
        <v>5</v>
      </c>
      <c r="H1" s="254" t="s">
        <v>5</v>
      </c>
      <c r="I1" s="254" t="s">
        <v>5</v>
      </c>
      <c r="J1" s="254" t="s">
        <v>5</v>
      </c>
      <c r="K1" s="199" t="s">
        <v>5</v>
      </c>
      <c r="L1" s="347" t="s">
        <v>2</v>
      </c>
      <c r="M1" s="321" t="s">
        <v>3</v>
      </c>
    </row>
    <row r="2" spans="1:13" ht="16.5" thickBot="1" x14ac:dyDescent="0.3">
      <c r="A2" s="184"/>
      <c r="B2" s="352"/>
      <c r="C2" s="352"/>
      <c r="D2" s="352"/>
      <c r="E2" s="352"/>
      <c r="F2" s="200">
        <v>1</v>
      </c>
      <c r="G2" s="200">
        <v>2</v>
      </c>
      <c r="H2" s="255">
        <v>3</v>
      </c>
      <c r="I2" s="255">
        <v>4</v>
      </c>
      <c r="J2" s="255">
        <v>5</v>
      </c>
      <c r="K2" s="200">
        <v>6</v>
      </c>
      <c r="L2" s="348"/>
      <c r="M2" s="349"/>
    </row>
    <row r="3" spans="1:13" s="19" customFormat="1" ht="15.75" x14ac:dyDescent="0.25">
      <c r="A3" s="16">
        <v>1</v>
      </c>
      <c r="B3" s="228" t="s">
        <v>181</v>
      </c>
      <c r="C3" s="228" t="s">
        <v>127</v>
      </c>
      <c r="D3" s="228"/>
      <c r="E3" s="228"/>
      <c r="F3" s="208">
        <v>207</v>
      </c>
      <c r="G3" s="208">
        <v>219</v>
      </c>
      <c r="H3" s="208">
        <v>219</v>
      </c>
      <c r="I3" s="209"/>
      <c r="J3" s="210"/>
      <c r="K3" s="271"/>
      <c r="L3" s="268">
        <f>SUM(F3:H3)</f>
        <v>645</v>
      </c>
      <c r="M3" s="35">
        <f>L3</f>
        <v>645</v>
      </c>
    </row>
    <row r="4" spans="1:13" s="19" customFormat="1" ht="15.75" x14ac:dyDescent="0.25">
      <c r="A4" s="16">
        <v>2</v>
      </c>
      <c r="B4" s="250"/>
      <c r="C4" s="250"/>
      <c r="D4" s="250"/>
      <c r="E4" s="250"/>
      <c r="F4" s="207"/>
      <c r="G4" s="207"/>
      <c r="H4" s="208"/>
      <c r="I4" s="209"/>
      <c r="J4" s="210"/>
      <c r="K4" s="31"/>
      <c r="L4" s="35"/>
      <c r="M4" s="35"/>
    </row>
    <row r="5" spans="1:13" s="19" customFormat="1" ht="15.75" x14ac:dyDescent="0.25">
      <c r="A5" s="16">
        <v>3</v>
      </c>
      <c r="B5" s="169"/>
      <c r="C5" s="169"/>
      <c r="D5" s="169"/>
      <c r="E5" s="169"/>
      <c r="F5" s="207"/>
      <c r="G5" s="207"/>
      <c r="H5" s="208"/>
      <c r="I5" s="209"/>
      <c r="J5" s="210"/>
      <c r="K5" s="31"/>
      <c r="L5" s="35"/>
      <c r="M5" s="35"/>
    </row>
    <row r="6" spans="1:13" s="19" customFormat="1" ht="15.75" x14ac:dyDescent="0.25">
      <c r="A6" s="16">
        <v>4</v>
      </c>
      <c r="B6" s="169"/>
      <c r="C6" s="169"/>
      <c r="D6" s="169"/>
      <c r="E6" s="169"/>
      <c r="F6" s="207"/>
      <c r="G6" s="207"/>
      <c r="H6" s="208"/>
      <c r="I6" s="209"/>
      <c r="J6" s="210"/>
      <c r="K6" s="31"/>
      <c r="L6" s="35"/>
      <c r="M6" s="35"/>
    </row>
    <row r="7" spans="1:13" s="19" customFormat="1" ht="15.75" x14ac:dyDescent="0.25">
      <c r="A7" s="16">
        <v>5</v>
      </c>
      <c r="B7" s="29"/>
      <c r="C7" s="29"/>
      <c r="D7" s="29"/>
      <c r="E7" s="29"/>
      <c r="F7" s="20"/>
      <c r="G7" s="20"/>
      <c r="H7" s="123"/>
      <c r="I7" s="17"/>
      <c r="J7" s="89"/>
      <c r="K7" s="31"/>
      <c r="L7" s="35"/>
      <c r="M7" s="35"/>
    </row>
    <row r="8" spans="1:13" s="19" customFormat="1" ht="15.75" x14ac:dyDescent="0.25">
      <c r="A8" s="16">
        <v>6</v>
      </c>
      <c r="B8" s="29"/>
      <c r="C8" s="29"/>
      <c r="D8" s="29"/>
      <c r="E8" s="29"/>
      <c r="F8" s="20"/>
      <c r="G8" s="20"/>
      <c r="H8" s="123"/>
      <c r="I8" s="17"/>
      <c r="J8" s="89"/>
      <c r="K8" s="31"/>
      <c r="L8" s="31"/>
      <c r="M8" s="31"/>
    </row>
    <row r="9" spans="1:13" s="19" customFormat="1" ht="15.75" x14ac:dyDescent="0.25">
      <c r="A9" s="16">
        <v>7</v>
      </c>
      <c r="B9" s="35"/>
      <c r="C9" s="35"/>
      <c r="D9" s="35"/>
      <c r="E9" s="35"/>
      <c r="F9" s="29"/>
      <c r="G9" s="20"/>
      <c r="H9" s="123"/>
      <c r="I9" s="17"/>
      <c r="J9" s="89"/>
      <c r="K9" s="31"/>
      <c r="L9" s="31"/>
      <c r="M9" s="31"/>
    </row>
    <row r="10" spans="1:13" s="19" customFormat="1" ht="15.75" x14ac:dyDescent="0.25">
      <c r="A10" s="16">
        <v>8</v>
      </c>
      <c r="B10" s="29"/>
      <c r="C10" s="29"/>
      <c r="D10" s="29"/>
      <c r="E10" s="29"/>
      <c r="F10" s="20"/>
      <c r="G10" s="20"/>
      <c r="H10" s="123"/>
      <c r="I10" s="17"/>
      <c r="J10" s="89"/>
      <c r="K10" s="31"/>
      <c r="L10" s="31"/>
      <c r="M10" s="31"/>
    </row>
    <row r="11" spans="1:13" s="19" customFormat="1" ht="15.75" x14ac:dyDescent="0.25">
      <c r="A11" s="16">
        <v>9</v>
      </c>
      <c r="B11" s="20"/>
      <c r="C11" s="20"/>
      <c r="D11" s="20"/>
      <c r="E11" s="20"/>
      <c r="F11" s="20"/>
      <c r="G11" s="20"/>
      <c r="H11" s="123"/>
      <c r="I11" s="17"/>
      <c r="J11" s="18"/>
      <c r="K11" s="31"/>
      <c r="L11" s="31"/>
      <c r="M11" s="31"/>
    </row>
    <row r="12" spans="1:13" ht="17.25" customHeight="1" x14ac:dyDescent="0.3">
      <c r="A12" s="16">
        <v>10</v>
      </c>
      <c r="B12" s="20"/>
      <c r="C12" s="20"/>
      <c r="D12" s="274"/>
      <c r="E12" s="20"/>
      <c r="F12" s="20"/>
      <c r="G12" s="20"/>
      <c r="H12" s="123"/>
      <c r="I12" s="17"/>
      <c r="J12" s="18"/>
      <c r="K12" s="31"/>
      <c r="L12" s="259"/>
      <c r="M12" s="259"/>
    </row>
    <row r="13" spans="1:13" ht="15.75" x14ac:dyDescent="0.25">
      <c r="A13" s="4">
        <v>11</v>
      </c>
      <c r="B13" s="9"/>
      <c r="C13" s="9"/>
      <c r="D13" s="9"/>
      <c r="E13" s="9"/>
      <c r="F13" s="20"/>
      <c r="G13" s="20"/>
      <c r="H13" s="123"/>
      <c r="I13" s="17"/>
      <c r="J13" s="18"/>
      <c r="K13" s="259"/>
      <c r="L13" s="259"/>
      <c r="M13" s="259"/>
    </row>
    <row r="14" spans="1:13" ht="15.75" x14ac:dyDescent="0.25">
      <c r="A14" s="4">
        <v>12</v>
      </c>
      <c r="B14" s="9"/>
      <c r="C14" s="9"/>
      <c r="D14" s="9"/>
      <c r="E14" s="9"/>
      <c r="F14" s="20"/>
      <c r="G14" s="20"/>
      <c r="H14" s="123"/>
      <c r="I14" s="17"/>
      <c r="J14" s="18"/>
      <c r="K14" s="259"/>
      <c r="L14" s="259"/>
      <c r="M14" s="259"/>
    </row>
    <row r="15" spans="1:13" ht="15.75" x14ac:dyDescent="0.25">
      <c r="A15" s="4">
        <v>13</v>
      </c>
      <c r="B15" s="9"/>
      <c r="C15" s="9"/>
      <c r="D15" s="9"/>
      <c r="E15" s="9"/>
      <c r="F15" s="20"/>
      <c r="G15" s="20"/>
      <c r="H15" s="123"/>
      <c r="I15" s="17"/>
      <c r="J15" s="18"/>
      <c r="K15" s="259"/>
      <c r="L15" s="259"/>
      <c r="M15" s="259"/>
    </row>
    <row r="16" spans="1:13" ht="15.75" x14ac:dyDescent="0.25">
      <c r="A16" s="4">
        <v>14</v>
      </c>
      <c r="B16" s="9"/>
      <c r="C16" s="9"/>
      <c r="D16" s="9"/>
      <c r="E16" s="9"/>
      <c r="F16" s="20"/>
      <c r="G16" s="20"/>
      <c r="H16" s="123"/>
      <c r="I16" s="17"/>
      <c r="J16" s="18"/>
      <c r="K16" s="259"/>
      <c r="L16" s="259"/>
      <c r="M16" s="259"/>
    </row>
    <row r="17" spans="1:13" ht="15.75" x14ac:dyDescent="0.25">
      <c r="A17" s="4">
        <v>15</v>
      </c>
      <c r="B17" s="9"/>
      <c r="C17" s="9"/>
      <c r="D17" s="9"/>
      <c r="E17" s="9"/>
      <c r="F17" s="20"/>
      <c r="G17" s="20"/>
      <c r="H17" s="123"/>
      <c r="I17" s="17"/>
      <c r="J17" s="18"/>
      <c r="K17" s="259"/>
      <c r="L17" s="259"/>
      <c r="M17" s="259"/>
    </row>
    <row r="18" spans="1:13" ht="15.75" x14ac:dyDescent="0.25">
      <c r="A18" s="4">
        <v>16</v>
      </c>
      <c r="B18" s="9"/>
      <c r="C18" s="9"/>
      <c r="D18" s="9"/>
      <c r="E18" s="9"/>
      <c r="F18" s="20"/>
      <c r="G18" s="20"/>
      <c r="H18" s="123"/>
      <c r="I18" s="17"/>
      <c r="J18" s="18"/>
      <c r="K18" s="259"/>
      <c r="L18" s="259"/>
      <c r="M18" s="259"/>
    </row>
    <row r="19" spans="1:13" ht="15.75" x14ac:dyDescent="0.25">
      <c r="A19" s="4">
        <v>17</v>
      </c>
      <c r="B19" s="9"/>
      <c r="C19" s="9"/>
      <c r="D19" s="9"/>
      <c r="E19" s="9"/>
      <c r="F19" s="20"/>
      <c r="G19" s="20"/>
      <c r="H19" s="123"/>
      <c r="I19" s="17"/>
      <c r="J19" s="18"/>
      <c r="K19" s="259"/>
      <c r="L19" s="259"/>
      <c r="M19" s="259"/>
    </row>
    <row r="20" spans="1:13" ht="15.75" x14ac:dyDescent="0.25">
      <c r="A20" s="4">
        <v>18</v>
      </c>
      <c r="B20" s="9"/>
      <c r="C20" s="9"/>
      <c r="D20" s="9"/>
      <c r="E20" s="9"/>
      <c r="F20" s="20"/>
      <c r="G20" s="20"/>
      <c r="H20" s="123"/>
      <c r="I20" s="17"/>
      <c r="J20" s="18"/>
      <c r="K20" s="259"/>
      <c r="L20" s="259"/>
      <c r="M20" s="259"/>
    </row>
    <row r="21" spans="1:13" ht="15.75" x14ac:dyDescent="0.25">
      <c r="A21" s="4">
        <v>19</v>
      </c>
      <c r="B21" s="9"/>
      <c r="C21" s="9"/>
      <c r="D21" s="9"/>
      <c r="E21" s="9"/>
      <c r="F21" s="20"/>
      <c r="G21" s="20"/>
      <c r="H21" s="123"/>
      <c r="I21" s="17"/>
      <c r="J21" s="18"/>
      <c r="K21" s="259"/>
      <c r="L21" s="259"/>
      <c r="M21" s="259"/>
    </row>
    <row r="22" spans="1:13" ht="15.75" x14ac:dyDescent="0.25">
      <c r="A22" s="4">
        <v>20</v>
      </c>
      <c r="B22" s="9"/>
      <c r="C22" s="9"/>
      <c r="D22" s="9"/>
      <c r="E22" s="9"/>
      <c r="F22" s="20"/>
      <c r="G22" s="20"/>
      <c r="H22" s="123"/>
      <c r="I22" s="17"/>
      <c r="J22" s="18"/>
      <c r="K22" s="259"/>
      <c r="L22" s="257"/>
      <c r="M22" s="259"/>
    </row>
    <row r="23" spans="1:13" ht="15.75" x14ac:dyDescent="0.25">
      <c r="A23" s="4">
        <v>21</v>
      </c>
      <c r="B23" s="9"/>
      <c r="C23" s="9"/>
      <c r="D23" s="9"/>
      <c r="E23" s="9"/>
      <c r="F23" s="20"/>
      <c r="G23" s="20"/>
      <c r="H23" s="123"/>
      <c r="I23" s="17"/>
      <c r="J23" s="18"/>
      <c r="K23" s="259"/>
      <c r="L23" s="259"/>
      <c r="M23" s="259"/>
    </row>
    <row r="24" spans="1:13" ht="15.75" x14ac:dyDescent="0.25">
      <c r="A24" s="4">
        <v>22</v>
      </c>
      <c r="B24" s="9"/>
      <c r="C24" s="9"/>
      <c r="D24" s="9"/>
      <c r="E24" s="9"/>
      <c r="F24" s="20"/>
      <c r="G24" s="20"/>
      <c r="H24" s="123"/>
      <c r="I24" s="17"/>
      <c r="J24" s="18"/>
      <c r="K24" s="259"/>
      <c r="L24" s="259"/>
      <c r="M24" s="259"/>
    </row>
    <row r="25" spans="1:13" ht="15.75" x14ac:dyDescent="0.25">
      <c r="A25" s="4">
        <v>23</v>
      </c>
      <c r="B25" s="9"/>
      <c r="C25" s="9"/>
      <c r="D25" s="9"/>
      <c r="E25" s="9"/>
      <c r="F25" s="20"/>
      <c r="G25" s="20"/>
      <c r="H25" s="123"/>
      <c r="I25" s="17"/>
      <c r="J25" s="18"/>
      <c r="K25" s="259"/>
      <c r="L25" s="259"/>
      <c r="M25" s="259"/>
    </row>
    <row r="26" spans="1:13" ht="15.75" x14ac:dyDescent="0.25">
      <c r="A26" s="4">
        <v>24</v>
      </c>
      <c r="B26" s="9"/>
      <c r="C26" s="9"/>
      <c r="D26" s="9"/>
      <c r="E26" s="9"/>
      <c r="F26" s="20"/>
      <c r="G26" s="20"/>
      <c r="H26" s="123"/>
      <c r="I26" s="17"/>
      <c r="J26" s="18"/>
      <c r="K26" s="259"/>
      <c r="L26" s="259"/>
      <c r="M26" s="259"/>
    </row>
    <row r="27" spans="1:13" ht="15.75" x14ac:dyDescent="0.25">
      <c r="A27" s="4">
        <v>25</v>
      </c>
      <c r="B27" s="9"/>
      <c r="C27" s="9"/>
      <c r="D27" s="9"/>
      <c r="E27" s="9"/>
      <c r="F27" s="20"/>
      <c r="G27" s="20"/>
      <c r="H27" s="123"/>
      <c r="I27" s="17"/>
      <c r="J27" s="18"/>
      <c r="K27" s="259"/>
      <c r="L27" s="259"/>
      <c r="M27" s="259"/>
    </row>
    <row r="28" spans="1:13" ht="15.75" x14ac:dyDescent="0.25">
      <c r="A28" s="4">
        <v>26</v>
      </c>
      <c r="B28" s="9"/>
      <c r="C28" s="9"/>
      <c r="D28" s="9"/>
      <c r="E28" s="9"/>
      <c r="F28" s="20"/>
      <c r="G28" s="20"/>
      <c r="H28" s="123"/>
      <c r="I28" s="17"/>
      <c r="J28" s="18"/>
      <c r="K28" s="259"/>
      <c r="L28" s="259"/>
      <c r="M28" s="259"/>
    </row>
    <row r="29" spans="1:13" ht="15.75" x14ac:dyDescent="0.25">
      <c r="A29" s="4">
        <v>27</v>
      </c>
      <c r="B29" s="9"/>
      <c r="C29" s="9"/>
      <c r="D29" s="9"/>
      <c r="E29" s="9"/>
      <c r="F29" s="20"/>
      <c r="G29" s="20"/>
      <c r="H29" s="123"/>
      <c r="I29" s="17"/>
      <c r="J29" s="18"/>
      <c r="K29" s="259"/>
      <c r="L29" s="259"/>
      <c r="M29" s="259"/>
    </row>
    <row r="30" spans="1:13" ht="15.75" x14ac:dyDescent="0.25">
      <c r="A30" s="4">
        <v>28</v>
      </c>
      <c r="B30" s="9"/>
      <c r="C30" s="9"/>
      <c r="D30" s="9"/>
      <c r="E30" s="9"/>
      <c r="F30" s="20"/>
      <c r="G30" s="20"/>
      <c r="H30" s="123"/>
      <c r="I30" s="17"/>
      <c r="J30" s="18"/>
      <c r="K30" s="259"/>
      <c r="L30" s="259"/>
      <c r="M30" s="259"/>
    </row>
    <row r="31" spans="1:13" ht="15.75" x14ac:dyDescent="0.25">
      <c r="A31" s="4">
        <v>29</v>
      </c>
      <c r="B31" s="9"/>
      <c r="C31" s="9"/>
      <c r="D31" s="9"/>
      <c r="E31" s="9"/>
      <c r="F31" s="20"/>
      <c r="G31" s="20"/>
      <c r="H31" s="123"/>
      <c r="I31" s="17"/>
      <c r="J31" s="18"/>
      <c r="K31" s="259"/>
      <c r="L31" s="259"/>
      <c r="M31" s="259"/>
    </row>
    <row r="32" spans="1:13" ht="15.75" x14ac:dyDescent="0.25">
      <c r="A32" s="4">
        <v>30</v>
      </c>
      <c r="B32" s="9"/>
      <c r="C32" s="9"/>
      <c r="D32" s="9"/>
      <c r="E32" s="9"/>
      <c r="F32" s="20"/>
      <c r="G32" s="20"/>
      <c r="H32" s="123"/>
      <c r="I32" s="17"/>
      <c r="J32" s="18"/>
      <c r="K32" s="259"/>
      <c r="L32" s="259"/>
      <c r="M32" s="259"/>
    </row>
    <row r="33" spans="1:12" s="19" customFormat="1" ht="20.25" x14ac:dyDescent="0.3">
      <c r="A33" s="350" t="s">
        <v>58</v>
      </c>
      <c r="B33" s="351"/>
      <c r="C33" s="351"/>
      <c r="D33" s="351"/>
      <c r="E33" s="351"/>
      <c r="F33" s="351"/>
      <c r="G33" s="351"/>
      <c r="H33" s="351"/>
      <c r="I33" s="351"/>
      <c r="J33" s="351"/>
      <c r="L33" s="256"/>
    </row>
  </sheetData>
  <mergeCells count="7">
    <mergeCell ref="L1:L2"/>
    <mergeCell ref="M1:M2"/>
    <mergeCell ref="A33:J33"/>
    <mergeCell ref="B1:B2"/>
    <mergeCell ref="C1:C2"/>
    <mergeCell ref="D1:D2"/>
    <mergeCell ref="E1:E2"/>
  </mergeCells>
  <pageMargins left="0.7" right="0.7" top="0.75" bottom="0.75" header="0.3" footer="0.3"/>
  <pageSetup scale="98" orientation="landscape" r:id="rId1"/>
  <headerFooter>
    <oddHeader>&amp;L&amp;12Surburban Bowlerama, York, PA&amp;C&amp;12 2016 Keystone State Games&amp;R&amp;12Qualifying Round</oddHeader>
    <oddFooter>&amp;L&amp;12Printed &amp;D
Time &amp;T&amp;C&amp;"Arial,Bold Italic"&amp;12 12-15 Male - Scratch Qualifier&amp;R&amp;12Page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5</vt:i4>
      </vt:variant>
    </vt:vector>
  </HeadingPairs>
  <TitlesOfParts>
    <vt:vector size="66" baseType="lpstr">
      <vt:lpstr>11 &amp; Under Mixed Hdcp Qualifier</vt:lpstr>
      <vt:lpstr>11 &amp; Under Mixed Hdcp Finals</vt:lpstr>
      <vt:lpstr>12-15 Female Hdcp Qualifier</vt:lpstr>
      <vt:lpstr>12-15 Female Hdcp Finals</vt:lpstr>
      <vt:lpstr>12-15 Female Scratch Qualifier</vt:lpstr>
      <vt:lpstr>12-15 Female Scratch Finals</vt:lpstr>
      <vt:lpstr>12-15 Male Hdcp Qualifier</vt:lpstr>
      <vt:lpstr>12-15 Male Hdcp Finals</vt:lpstr>
      <vt:lpstr>12-15 Male Scratch Qualifer</vt:lpstr>
      <vt:lpstr>12-15 Male Scratch Finals</vt:lpstr>
      <vt:lpstr>16-20 Female Scratch Qualifier</vt:lpstr>
      <vt:lpstr>16-20 Female Scratch Finals</vt:lpstr>
      <vt:lpstr>16-20 Female Hdcp Qualifier</vt:lpstr>
      <vt:lpstr>16-20 Female Hdcp Finals</vt:lpstr>
      <vt:lpstr>16-20 Male Scratch Qualifier</vt:lpstr>
      <vt:lpstr>16-20 Male Scratch Finals</vt:lpstr>
      <vt:lpstr>16-20 Male Hdcp Qualifier</vt:lpstr>
      <vt:lpstr>16-20 Male Hdcp Finals</vt:lpstr>
      <vt:lpstr>21-34 Female Scratch Qualifier</vt:lpstr>
      <vt:lpstr>21-34 Female Scratch Finals</vt:lpstr>
      <vt:lpstr>21-34 Female Hdcp Qualifier</vt:lpstr>
      <vt:lpstr>21-34 Female Hdcp Finals</vt:lpstr>
      <vt:lpstr>21-34 Male Hdcp Qualifier</vt:lpstr>
      <vt:lpstr>21-34 Male Hdcp Finals</vt:lpstr>
      <vt:lpstr>21-34 Male Scratch Qualifier</vt:lpstr>
      <vt:lpstr>21-34 Male Scratch Finals</vt:lpstr>
      <vt:lpstr>35-54 Female Hdcp Qualifier</vt:lpstr>
      <vt:lpstr>35-54 Female Hdcp Finals</vt:lpstr>
      <vt:lpstr>35-54 Female Scratch Qualifier</vt:lpstr>
      <vt:lpstr>35-54 Female Scratch Finals</vt:lpstr>
      <vt:lpstr>35-54 Male Hdcp Qualifier</vt:lpstr>
      <vt:lpstr>35-54 Male Hdcp Finals</vt:lpstr>
      <vt:lpstr>35-54 Male Scratch Qualifier</vt:lpstr>
      <vt:lpstr>35-54 Male Scratch Finals</vt:lpstr>
      <vt:lpstr>55-64 Female Hdcp Qualifier</vt:lpstr>
      <vt:lpstr>55-64 Female Hdcp Finals</vt:lpstr>
      <vt:lpstr>55-64 Female Scratch Qualifier</vt:lpstr>
      <vt:lpstr>55-64 Female Scratch Finals</vt:lpstr>
      <vt:lpstr>55-64 Male Hdcp Qualifier</vt:lpstr>
      <vt:lpstr>55-64 Male Hdcp Finals</vt:lpstr>
      <vt:lpstr>55-64 Male Scratch Qualifier</vt:lpstr>
      <vt:lpstr>55-64 Male Scratch Finals</vt:lpstr>
      <vt:lpstr>65over Female Hdcp Qualifier</vt:lpstr>
      <vt:lpstr>65over Female Hdcp Finals</vt:lpstr>
      <vt:lpstr>65over Female Scratch Qualifier</vt:lpstr>
      <vt:lpstr>65over Female Scratch Finals</vt:lpstr>
      <vt:lpstr>65over Male Hdcp Qualifier</vt:lpstr>
      <vt:lpstr>65over Male Hdcp Finals</vt:lpstr>
      <vt:lpstr>65over Male Scratch Qualifier</vt:lpstr>
      <vt:lpstr>65over Male Scratch Finals</vt:lpstr>
      <vt:lpstr>Master Sheet Youth</vt:lpstr>
      <vt:lpstr>Lane Assign Youth - 1st Shift</vt:lpstr>
      <vt:lpstr>Lane Assign Youth - Finals</vt:lpstr>
      <vt:lpstr>Master Sheet Adult</vt:lpstr>
      <vt:lpstr>Lane Assign Adult - 1st Shift</vt:lpstr>
      <vt:lpstr>Lane Assign Adult - Finals</vt:lpstr>
      <vt:lpstr>Doubles Div. A 420 &amp; Up</vt:lpstr>
      <vt:lpstr>Doubles Div. B 361-419</vt:lpstr>
      <vt:lpstr>Doubles Div. C 301-360</vt:lpstr>
      <vt:lpstr>Doubles Div. D 0-300</vt:lpstr>
      <vt:lpstr>Sheet1</vt:lpstr>
      <vt:lpstr>'16-20 Female Scratch Finals'!Print_Area</vt:lpstr>
      <vt:lpstr>'Doubles Div. B 361-419'!Print_Area</vt:lpstr>
      <vt:lpstr>'Doubles Div. D 0-300'!Print_Area</vt:lpstr>
      <vt:lpstr>'Lane Assign Youth - Finals'!Print_Area</vt:lpstr>
      <vt:lpstr>'Master Sheet Youth'!Print_Area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Williams</dc:creator>
  <cp:lastModifiedBy>James</cp:lastModifiedBy>
  <cp:lastPrinted>2016-07-31T15:23:59Z</cp:lastPrinted>
  <dcterms:created xsi:type="dcterms:W3CDTF">2002-08-05T20:18:36Z</dcterms:created>
  <dcterms:modified xsi:type="dcterms:W3CDTF">2016-08-03T14:04:55Z</dcterms:modified>
</cp:coreProperties>
</file>